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" yWindow="-15" windowWidth="14400" windowHeight="13095"/>
  </bookViews>
  <sheets>
    <sheet name="見積書フォーム" sheetId="4" r:id="rId1"/>
    <sheet name="見積書（記載例）" sheetId="1" r:id="rId2"/>
  </sheets>
  <definedNames>
    <definedName name="受注先一覧">#REF!</definedName>
    <definedName name="直経" localSheetId="0">#REF!</definedName>
    <definedName name="直経">#REF!</definedName>
    <definedName name="直人">#REF!</definedName>
    <definedName name="表紙">#REF!</definedName>
  </definedNames>
  <calcPr calcId="145621"/>
</workbook>
</file>

<file path=xl/calcChain.xml><?xml version="1.0" encoding="utf-8"?>
<calcChain xmlns="http://schemas.openxmlformats.org/spreadsheetml/2006/main">
  <c r="F52" i="1" l="1"/>
  <c r="F51" i="1" s="1"/>
  <c r="F25" i="1" s="1"/>
  <c r="F75" i="4"/>
  <c r="F74" i="4"/>
  <c r="F69" i="4"/>
  <c r="F16" i="4"/>
  <c r="F25" i="4"/>
  <c r="F51" i="4"/>
  <c r="F65" i="4" l="1"/>
  <c r="F63" i="4"/>
  <c r="F62" i="4" s="1"/>
  <c r="F60" i="4"/>
  <c r="F59" i="4"/>
  <c r="F54" i="4"/>
  <c r="F49" i="4"/>
  <c r="F48" i="4" s="1"/>
  <c r="F46" i="4"/>
  <c r="F45" i="4"/>
  <c r="F41" i="4"/>
  <c r="F40" i="4"/>
  <c r="F37" i="4"/>
  <c r="F36" i="4"/>
  <c r="F32" i="4"/>
  <c r="F30" i="4"/>
  <c r="F29" i="4"/>
  <c r="F22" i="4"/>
  <c r="F21" i="4"/>
  <c r="F20" i="4"/>
  <c r="F19" i="4"/>
  <c r="F18" i="4"/>
  <c r="F72" i="1"/>
  <c r="F66" i="1"/>
  <c r="F64" i="1"/>
  <c r="F63" i="1" s="1"/>
  <c r="F61" i="1"/>
  <c r="F60" i="1"/>
  <c r="F58" i="1" s="1"/>
  <c r="F54" i="1"/>
  <c r="F49" i="1"/>
  <c r="F46" i="1"/>
  <c r="F45" i="1"/>
  <c r="F43" i="1" s="1"/>
  <c r="F41" i="1"/>
  <c r="F40" i="1"/>
  <c r="F37" i="1"/>
  <c r="F36" i="1"/>
  <c r="F34" i="1" s="1"/>
  <c r="F32" i="1"/>
  <c r="F30" i="1"/>
  <c r="F27" i="1" s="1"/>
  <c r="F29" i="1"/>
  <c r="F19" i="1"/>
  <c r="F20" i="1"/>
  <c r="F21" i="1"/>
  <c r="F22" i="1"/>
  <c r="F18" i="1"/>
  <c r="F27" i="4" l="1"/>
  <c r="F57" i="4"/>
  <c r="F34" i="4"/>
  <c r="F43" i="4"/>
  <c r="F16" i="1"/>
  <c r="F48" i="1"/>
  <c r="F77" i="1" l="1"/>
  <c r="F78" i="1" s="1"/>
  <c r="F79" i="1" s="1"/>
  <c r="F76" i="4" l="1"/>
  <c r="F77" i="4" s="1"/>
  <c r="E12" i="4"/>
  <c r="F80" i="1"/>
  <c r="E12" i="1"/>
</calcChain>
</file>

<file path=xl/sharedStrings.xml><?xml version="1.0" encoding="utf-8"?>
<sst xmlns="http://schemas.openxmlformats.org/spreadsheetml/2006/main" count="302" uniqueCount="79">
  <si>
    <t>区分</t>
    <rPh sb="0" eb="2">
      <t>クブン</t>
    </rPh>
    <phoneticPr fontId="1"/>
  </si>
  <si>
    <t>内訳</t>
    <rPh sb="0" eb="2">
      <t>ウチワケ</t>
    </rPh>
    <phoneticPr fontId="1"/>
  </si>
  <si>
    <t>１．人件費</t>
    <rPh sb="2" eb="5">
      <t>ジンケンヒ</t>
    </rPh>
    <phoneticPr fontId="1"/>
  </si>
  <si>
    <t>２．事業費</t>
    <rPh sb="2" eb="5">
      <t>ジギョウヒ</t>
    </rPh>
    <phoneticPr fontId="1"/>
  </si>
  <si>
    <t>５．小計</t>
    <rPh sb="2" eb="4">
      <t>ショウケイ</t>
    </rPh>
    <phoneticPr fontId="1"/>
  </si>
  <si>
    <t>７．合計</t>
    <rPh sb="2" eb="4">
      <t>ゴウケイ</t>
    </rPh>
    <phoneticPr fontId="1"/>
  </si>
  <si>
    <t>@</t>
    <phoneticPr fontId="1"/>
  </si>
  <si>
    <t>×</t>
    <phoneticPr fontId="1"/>
  </si>
  <si>
    <t>時間</t>
    <rPh sb="0" eb="2">
      <t>ジカン</t>
    </rPh>
    <phoneticPr fontId="1"/>
  </si>
  <si>
    <t>旅費</t>
    <rPh sb="0" eb="2">
      <t>リョヒ</t>
    </rPh>
    <phoneticPr fontId="1"/>
  </si>
  <si>
    <t>会議費</t>
    <rPh sb="0" eb="2">
      <t>カイギ</t>
    </rPh>
    <rPh sb="2" eb="3">
      <t>ヒ</t>
    </rPh>
    <phoneticPr fontId="1"/>
  </si>
  <si>
    <t>謝金</t>
    <rPh sb="0" eb="1">
      <t>アヤマ</t>
    </rPh>
    <rPh sb="1" eb="2">
      <t>キン</t>
    </rPh>
    <phoneticPr fontId="1"/>
  </si>
  <si>
    <t>外注費</t>
    <rPh sb="0" eb="3">
      <t>ガイチュウヒ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</si>
  <si>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</si>
  <si>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その他諸経費</t>
    <rPh sb="2" eb="3">
      <t>タ</t>
    </rPh>
    <rPh sb="3" eb="6">
      <t>ショケイヒ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</si>
  <si>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</si>
  <si>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</si>
  <si>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</si>
  <si>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</si>
  <si>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</si>
  <si>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会場借料</t>
    <rPh sb="0" eb="2">
      <t>カイジョウ</t>
    </rPh>
    <rPh sb="2" eb="4">
      <t>シャクリョウ</t>
    </rPh>
    <phoneticPr fontId="1"/>
  </si>
  <si>
    <t>委員謝金</t>
    <rPh sb="0" eb="2">
      <t>イイン</t>
    </rPh>
    <rPh sb="2" eb="3">
      <t>アヤマ</t>
    </rPh>
    <rPh sb="3" eb="4">
      <t>キン</t>
    </rPh>
    <phoneticPr fontId="1"/>
  </si>
  <si>
    <t>外注先A社（未定）</t>
    <rPh sb="0" eb="3">
      <t>ガイチュウサキ</t>
    </rPh>
    <rPh sb="4" eb="5">
      <t>シャ</t>
    </rPh>
    <rPh sb="6" eb="8">
      <t>ミテイ</t>
    </rPh>
    <phoneticPr fontId="1"/>
  </si>
  <si>
    <t>外注先B社（未定）</t>
    <rPh sb="0" eb="3">
      <t>ガイチュウサキ</t>
    </rPh>
    <rPh sb="4" eb="5">
      <t>シャ</t>
    </rPh>
    <rPh sb="6" eb="8">
      <t>ミテイ</t>
    </rPh>
    <phoneticPr fontId="1"/>
  </si>
  <si>
    <t>３．再委託
    費</t>
    <rPh sb="2" eb="5">
      <t>サイイタク</t>
    </rPh>
    <rPh sb="10" eb="11">
      <t>ヒ</t>
    </rPh>
    <phoneticPr fontId="1"/>
  </si>
  <si>
    <t>（ 1.人件費＋2.事業費 ） の10％以内</t>
    <rPh sb="4" eb="7">
      <t>ジンケンヒ</t>
    </rPh>
    <rPh sb="10" eb="13">
      <t>ジギョウヒ</t>
    </rPh>
    <rPh sb="20" eb="22">
      <t>イナイ</t>
    </rPh>
    <phoneticPr fontId="1"/>
  </si>
  <si>
    <t>研究員Ｃ</t>
    <rPh sb="0" eb="3">
      <t>ケンキュウイン</t>
    </rPh>
    <phoneticPr fontId="1"/>
  </si>
  <si>
    <t>研究員Ｄ</t>
    <rPh sb="0" eb="3">
      <t>ケンキュウイン</t>
    </rPh>
    <phoneticPr fontId="1"/>
  </si>
  <si>
    <t>研究員Ｅ</t>
    <rPh sb="0" eb="3">
      <t>ケンキュウイン</t>
    </rPh>
    <phoneticPr fontId="1"/>
  </si>
  <si>
    <t>●●委員会への出席</t>
    <rPh sb="2" eb="5">
      <t>イインカイ</t>
    </rPh>
    <rPh sb="7" eb="9">
      <t>シュッセキ</t>
    </rPh>
    <phoneticPr fontId="1"/>
  </si>
  <si>
    <t>●●会議への出席</t>
    <rPh sb="2" eb="4">
      <t>カイギ</t>
    </rPh>
    <rPh sb="6" eb="8">
      <t>シュッセキ</t>
    </rPh>
    <phoneticPr fontId="1"/>
  </si>
  <si>
    <t>●●訪問</t>
    <rPh sb="2" eb="4">
      <t>ホウモン</t>
    </rPh>
    <phoneticPr fontId="1"/>
  </si>
  <si>
    <t>●●委員会</t>
    <rPh sb="2" eb="5">
      <t>イインカイ</t>
    </rPh>
    <phoneticPr fontId="1"/>
  </si>
  <si>
    <t>●●ワーキンググループ</t>
    <phoneticPr fontId="1"/>
  </si>
  <si>
    <t>茶菓料</t>
    <rPh sb="0" eb="2">
      <t>サカ</t>
    </rPh>
    <rPh sb="2" eb="3">
      <t>リョウ</t>
    </rPh>
    <phoneticPr fontId="1"/>
  </si>
  <si>
    <t>●●●作業</t>
    <rPh sb="3" eb="5">
      <t>サギョウ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</si>
  <si>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</si>
  <si>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●●●●業務アシスタント</t>
    <rPh sb="4" eb="6">
      <t>ギョウム</t>
    </rPh>
    <phoneticPr fontId="1"/>
  </si>
  <si>
    <t>ヶ月</t>
    <rPh sb="1" eb="2">
      <t>ゲツ</t>
    </rPh>
    <phoneticPr fontId="1"/>
  </si>
  <si>
    <t>●●●●株式会社</t>
    <rPh sb="4" eb="6">
      <t>カブシキ</t>
    </rPh>
    <rPh sb="6" eb="8">
      <t>カイシャ</t>
    </rPh>
    <phoneticPr fontId="1"/>
  </si>
  <si>
    <t>●●●●●業務</t>
    <rPh sb="5" eb="7">
      <t>ギョウム</t>
    </rPh>
    <phoneticPr fontId="1"/>
  </si>
  <si>
    <t>●●●●運営等</t>
    <rPh sb="4" eb="6">
      <t>ウンエイ</t>
    </rPh>
    <rPh sb="6" eb="7">
      <t>トウ</t>
    </rPh>
    <phoneticPr fontId="1"/>
  </si>
  <si>
    <t>算出根拠</t>
    <rPh sb="0" eb="2">
      <t>サンシュツ</t>
    </rPh>
    <rPh sb="2" eb="4">
      <t>コンキョ</t>
    </rPh>
    <phoneticPr fontId="1"/>
  </si>
  <si>
    <t>補助員人件費</t>
    <rPh sb="0" eb="2">
      <t>ホジョ</t>
    </rPh>
    <rPh sb="3" eb="6">
      <t>ジンケンヒ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</si>
  <si>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</si>
  <si>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情報収集費</t>
    <rPh sb="0" eb="2">
      <t>ジョウホウ</t>
    </rPh>
    <rPh sb="2" eb="4">
      <t>シュウシュウ</t>
    </rPh>
    <rPh sb="4" eb="5">
      <t>ヒ</t>
    </rPh>
    <phoneticPr fontId="1"/>
  </si>
  <si>
    <t>●●●●費用</t>
    <rPh sb="4" eb="6">
      <t>ヒヨウ</t>
    </rPh>
    <phoneticPr fontId="1"/>
  </si>
  <si>
    <t>●●●●●●のため</t>
    <phoneticPr fontId="1"/>
  </si>
  <si>
    <t>●●●●の送料</t>
    <rPh sb="5" eb="7">
      <t>ソウリョウ</t>
    </rPh>
    <rPh sb="6" eb="7">
      <t>リョウ</t>
    </rPh>
    <phoneticPr fontId="1"/>
  </si>
  <si>
    <t>●●●●文献調査</t>
    <rPh sb="4" eb="6">
      <t>ブンケン</t>
    </rPh>
    <rPh sb="6" eb="8">
      <t>チョウサ</t>
    </rPh>
    <phoneticPr fontId="1"/>
  </si>
  <si>
    <t>●●●●作成</t>
    <rPh sb="4" eb="6">
      <t>サクセイ</t>
    </rPh>
    <phoneticPr fontId="1"/>
  </si>
  <si>
    <t>●●●レンタル料</t>
    <rPh sb="7" eb="8">
      <t>リョウ</t>
    </rPh>
    <phoneticPr fontId="1"/>
  </si>
  <si>
    <t>【記載例】</t>
    <rPh sb="1" eb="3">
      <t>キサイ</t>
    </rPh>
    <rPh sb="3" eb="4">
      <t>レイ</t>
    </rPh>
    <phoneticPr fontId="1"/>
  </si>
  <si>
    <t>（様式４）</t>
    <rPh sb="1" eb="3">
      <t>ヨウシキ</t>
    </rPh>
    <phoneticPr fontId="1"/>
  </si>
  <si>
    <t>平成２８年度健康寿命延伸産業創出推進事業（地域におけるヘルスケアビジネス創出推進等事業）</t>
    <rPh sb="0" eb="2">
      <t>ヘイセイ</t>
    </rPh>
    <rPh sb="4" eb="6">
      <t>ネンド</t>
    </rPh>
    <rPh sb="6" eb="8">
      <t>ケンコウ</t>
    </rPh>
    <rPh sb="8" eb="10">
      <t>ジュミョウ</t>
    </rPh>
    <rPh sb="10" eb="12">
      <t>エンシン</t>
    </rPh>
    <rPh sb="12" eb="14">
      <t>サンギョウ</t>
    </rPh>
    <rPh sb="14" eb="16">
      <t>ソウシュツ</t>
    </rPh>
    <rPh sb="16" eb="18">
      <t>スイシン</t>
    </rPh>
    <rPh sb="18" eb="20">
      <t>ジギョウ</t>
    </rPh>
    <phoneticPr fontId="1"/>
  </si>
  <si>
    <t>金額（円）</t>
    <rPh sb="0" eb="2">
      <t>キンガク</t>
    </rPh>
    <rPh sb="3" eb="4">
      <t>エン</t>
    </rPh>
    <phoneticPr fontId="1"/>
  </si>
  <si>
    <t>株式会社エヌ・ティ・ティ・データ経営研究所　御中</t>
    <phoneticPr fontId="1"/>
  </si>
  <si>
    <t>（住所）</t>
    <rPh sb="1" eb="3">
      <t>ジュウショ</t>
    </rPh>
    <phoneticPr fontId="3"/>
  </si>
  <si>
    <t>　㊞　</t>
    <phoneticPr fontId="1"/>
  </si>
  <si>
    <t>（代表者職氏名印）</t>
    <rPh sb="1" eb="4">
      <t>ダイヒョウシャ</t>
    </rPh>
    <rPh sb="4" eb="5">
      <t>ショク</t>
    </rPh>
    <rPh sb="5" eb="7">
      <t>シメイ</t>
    </rPh>
    <rPh sb="6" eb="7">
      <t>メイ</t>
    </rPh>
    <rPh sb="7" eb="8">
      <t>イン</t>
    </rPh>
    <phoneticPr fontId="3"/>
  </si>
  <si>
    <t>（代表団体名称）</t>
    <rPh sb="1" eb="3">
      <t>ダイヒョウ</t>
    </rPh>
    <rPh sb="3" eb="5">
      <t>ダンタイ</t>
    </rPh>
    <rPh sb="5" eb="7">
      <t>メイショウ</t>
    </rPh>
    <phoneticPr fontId="3"/>
  </si>
  <si>
    <t>見積金額</t>
    <rPh sb="0" eb="2">
      <t>ミツモリ</t>
    </rPh>
    <rPh sb="2" eb="4">
      <t>キンガク</t>
    </rPh>
    <phoneticPr fontId="1"/>
  </si>
  <si>
    <t>　（消費税抜き）</t>
    <rPh sb="2" eb="5">
      <t>ショウヒゼイ</t>
    </rPh>
    <rPh sb="5" eb="6">
      <t>ヌ</t>
    </rPh>
    <phoneticPr fontId="1"/>
  </si>
  <si>
    <t>―</t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</si>
  <si>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</si>
  <si>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研究員Ｂ</t>
    <rPh sb="0" eb="3">
      <t>ケンキュウイン</t>
    </rPh>
    <phoneticPr fontId="1"/>
  </si>
  <si>
    <t>研究員Ａ</t>
    <rPh sb="0" eb="3">
      <t>ケンキュウイン</t>
    </rPh>
    <phoneticPr fontId="1"/>
  </si>
  <si>
    <t>一般社団法人●●●●●●</t>
    <rPh sb="0" eb="2">
      <t>イッパン</t>
    </rPh>
    <rPh sb="2" eb="4">
      <t>シャダン</t>
    </rPh>
    <rPh sb="4" eb="6">
      <t>ホウジン</t>
    </rPh>
    <phoneticPr fontId="1"/>
  </si>
  <si>
    <t>４．一般管理費</t>
    <rPh sb="2" eb="4">
      <t>イッパン</t>
    </rPh>
    <rPh sb="4" eb="7">
      <t>カンリヒ</t>
    </rPh>
    <phoneticPr fontId="1"/>
  </si>
  <si>
    <t>６．消費税及び地方消費税</t>
    <rPh sb="2" eb="5">
      <t>ショウヒゼイ</t>
    </rPh>
    <rPh sb="5" eb="6">
      <t>オヨ</t>
    </rPh>
    <rPh sb="7" eb="9">
      <t>チホウ</t>
    </rPh>
    <rPh sb="9" eb="10">
      <t>ショウ</t>
    </rPh>
    <rPh sb="10" eb="11">
      <t>ヒ</t>
    </rPh>
    <rPh sb="11" eb="12">
      <t>ゼイ</t>
    </rPh>
    <phoneticPr fontId="1"/>
  </si>
  <si>
    <t>平成２８年度健康寿命延伸産業創出推進事業（地域におけるヘルスケアビジネス創出推進等事業）への応募にあたり、事業に係る金額の見積は以下のとおりです。</t>
    <phoneticPr fontId="1"/>
  </si>
  <si>
    <t>1.人件費＋2.事業費＋3.再委託費＋4.一般管理費</t>
    <rPh sb="14" eb="17">
      <t>サイイタク</t>
    </rPh>
    <rPh sb="21" eb="23">
      <t>イッパン</t>
    </rPh>
    <rPh sb="23" eb="25">
      <t>カンリ</t>
    </rPh>
    <phoneticPr fontId="1"/>
  </si>
  <si>
    <t>5.小計＋6.消費税及び地方消費税</t>
    <rPh sb="7" eb="10">
      <t>ショウヒゼイ</t>
    </rPh>
    <rPh sb="10" eb="11">
      <t>オヨ</t>
    </rPh>
    <rPh sb="12" eb="14">
      <t>チホウ</t>
    </rPh>
    <rPh sb="14" eb="17">
      <t>ショウヒゼイ</t>
    </rPh>
    <phoneticPr fontId="1"/>
  </si>
  <si>
    <t>5.小計 × 8％　（ただし免税事業者は計上できない）</t>
    <rPh sb="2" eb="4">
      <t>ショウケイ</t>
    </rPh>
    <rPh sb="14" eb="16">
      <t>メンゼイ</t>
    </rPh>
    <rPh sb="16" eb="19">
      <t>ジギョウシャ</t>
    </rPh>
    <rPh sb="20" eb="22">
      <t>ケイジョウ</t>
    </rPh>
    <phoneticPr fontId="1"/>
  </si>
  <si>
    <t>提出日：　平成２８年　　　月　　　日</t>
    <rPh sb="0" eb="2">
      <t>テイシュツ</t>
    </rPh>
    <rPh sb="2" eb="3">
      <t>ビ</t>
    </rPh>
    <rPh sb="5" eb="7">
      <t>ヘイセイ</t>
    </rPh>
    <rPh sb="9" eb="10">
      <t>ネン</t>
    </rPh>
    <rPh sb="13" eb="14">
      <t>ガツ</t>
    </rPh>
    <rPh sb="17" eb="18">
      <t>ニチ</t>
    </rPh>
    <phoneticPr fontId="1"/>
  </si>
  <si>
    <t>備品費・借料及び損料</t>
    <rPh sb="0" eb="2">
      <t>ビヒン</t>
    </rPh>
    <rPh sb="2" eb="3">
      <t>ヒ</t>
    </rPh>
    <rPh sb="4" eb="6">
      <t>シャクリョウ</t>
    </rPh>
    <rPh sb="6" eb="7">
      <t>オヨ</t>
    </rPh>
    <rPh sb="8" eb="10">
      <t>ソンリョウ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</si>
  <si>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</si>
  <si>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●●●使い捨てキット</t>
    <rPh sb="3" eb="4">
      <t>ツカ</t>
    </rPh>
    <rPh sb="5" eb="6">
      <t>ス</t>
    </rPh>
    <phoneticPr fontId="1"/>
  </si>
  <si>
    <t>品</t>
    <rPh sb="0" eb="1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</si>
</sst>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7" formatCode="#,##0.0_ "/>
    <numFmt numFmtId="178" formatCode="&quot;¥&quot;#,##0_);[Red]\(&quot;¥&quot;#,##0\)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HGSｺﾞｼｯｸE"/>
      <family val="3"/>
      <charset val="128"/>
    </font>
    <font>
      <sz val="18"/>
      <color theme="1"/>
      <name val="Arial"/>
      <family val="2"/>
    </font>
    <font>
      <sz val="10"/>
      <color theme="1"/>
      <name val="HGSｺﾞｼｯｸE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1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176" fontId="4" fillId="0" borderId="8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176" fontId="6" fillId="0" borderId="9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0" fontId="9" fillId="0" borderId="0" xfId="0" applyFont="1">
      <alignment vertical="center"/>
    </xf>
    <xf numFmtId="0" fontId="10" fillId="0" borderId="6" xfId="0" applyFont="1" applyBorder="1">
      <alignment vertical="center"/>
    </xf>
    <xf numFmtId="176" fontId="10" fillId="0" borderId="0" xfId="0" applyNumberFormat="1" applyFont="1" applyBorder="1">
      <alignment vertical="center"/>
    </xf>
    <xf numFmtId="177" fontId="10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0" fontId="5" fillId="0" borderId="22" xfId="0" applyFont="1" applyBorder="1">
      <alignment vertical="center"/>
    </xf>
    <xf numFmtId="176" fontId="4" fillId="0" borderId="23" xfId="0" applyNumberFormat="1" applyFont="1" applyBorder="1">
      <alignment vertical="center"/>
    </xf>
    <xf numFmtId="0" fontId="5" fillId="0" borderId="24" xfId="0" applyFont="1" applyBorder="1">
      <alignment vertical="center"/>
    </xf>
    <xf numFmtId="176" fontId="4" fillId="0" borderId="25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0" fontId="5" fillId="0" borderId="26" xfId="0" applyFont="1" applyBorder="1">
      <alignment vertical="center"/>
    </xf>
    <xf numFmtId="176" fontId="4" fillId="0" borderId="27" xfId="0" applyNumberFormat="1" applyFont="1" applyBorder="1">
      <alignment vertical="center"/>
    </xf>
    <xf numFmtId="176" fontId="5" fillId="0" borderId="23" xfId="0" applyNumberFormat="1" applyFont="1" applyBorder="1">
      <alignment vertical="center"/>
    </xf>
    <xf numFmtId="0" fontId="5" fillId="0" borderId="25" xfId="0" applyFont="1" applyBorder="1">
      <alignment vertical="center"/>
    </xf>
    <xf numFmtId="0" fontId="5" fillId="0" borderId="27" xfId="0" applyFont="1" applyBorder="1">
      <alignment vertical="center"/>
    </xf>
    <xf numFmtId="176" fontId="5" fillId="0" borderId="27" xfId="0" applyNumberFormat="1" applyFont="1" applyBorder="1">
      <alignment vertical="center"/>
    </xf>
    <xf numFmtId="176" fontId="10" fillId="0" borderId="25" xfId="0" applyNumberFormat="1" applyFont="1" applyBorder="1">
      <alignment vertical="center"/>
    </xf>
    <xf numFmtId="176" fontId="8" fillId="0" borderId="27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4" fillId="0" borderId="15" xfId="0" applyFont="1" applyBorder="1">
      <alignment vertical="center"/>
    </xf>
    <xf numFmtId="176" fontId="6" fillId="0" borderId="12" xfId="0" applyNumberFormat="1" applyFont="1" applyFill="1" applyBorder="1">
      <alignment vertical="center"/>
    </xf>
    <xf numFmtId="176" fontId="4" fillId="0" borderId="13" xfId="0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176" fontId="4" fillId="0" borderId="14" xfId="0" applyNumberFormat="1" applyFont="1" applyFill="1" applyBorder="1">
      <alignment vertical="center"/>
    </xf>
    <xf numFmtId="0" fontId="4" fillId="0" borderId="14" xfId="0" applyFont="1" applyFill="1" applyBorder="1">
      <alignment vertical="center"/>
    </xf>
    <xf numFmtId="176" fontId="4" fillId="0" borderId="15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176" fontId="4" fillId="0" borderId="29" xfId="0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178" fontId="14" fillId="0" borderId="37" xfId="0" applyNumberFormat="1" applyFont="1" applyBorder="1" applyAlignment="1">
      <alignment horizontal="left" vertical="center"/>
    </xf>
    <xf numFmtId="178" fontId="13" fillId="0" borderId="37" xfId="0" applyNumberFormat="1" applyFont="1" applyBorder="1" applyAlignment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>
      <alignment vertical="center"/>
    </xf>
    <xf numFmtId="176" fontId="4" fillId="0" borderId="37" xfId="0" applyNumberFormat="1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2" borderId="3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176" fontId="6" fillId="2" borderId="33" xfId="0" applyNumberFormat="1" applyFont="1" applyFill="1" applyBorder="1">
      <alignment vertical="center"/>
    </xf>
    <xf numFmtId="176" fontId="4" fillId="2" borderId="34" xfId="0" applyNumberFormat="1" applyFont="1" applyFill="1" applyBorder="1">
      <alignment vertical="center"/>
    </xf>
    <xf numFmtId="0" fontId="5" fillId="2" borderId="31" xfId="0" applyFont="1" applyFill="1" applyBorder="1" applyAlignment="1">
      <alignment horizontal="left" vertical="center"/>
    </xf>
    <xf numFmtId="176" fontId="4" fillId="2" borderId="31" xfId="0" applyNumberFormat="1" applyFont="1" applyFill="1" applyBorder="1">
      <alignment vertical="center"/>
    </xf>
    <xf numFmtId="176" fontId="4" fillId="2" borderId="35" xfId="0" applyNumberFormat="1" applyFont="1" applyFill="1" applyBorder="1">
      <alignment vertical="center"/>
    </xf>
    <xf numFmtId="0" fontId="10" fillId="0" borderId="3" xfId="0" applyFont="1" applyBorder="1">
      <alignment vertical="center"/>
    </xf>
    <xf numFmtId="0" fontId="5" fillId="0" borderId="24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78" fontId="16" fillId="0" borderId="39" xfId="0" applyNumberFormat="1" applyFont="1" applyBorder="1" applyAlignment="1">
      <alignment horizontal="right" vertical="center"/>
    </xf>
    <xf numFmtId="178" fontId="16" fillId="0" borderId="37" xfId="0" applyNumberFormat="1" applyFont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</cellXfs>
  <cellStyles count="4">
    <cellStyle name="桁区切り 2" xfId="1"/>
    <cellStyle name="通貨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7"/>
  <sheetViews>
    <sheetView tabSelected="1" zoomScaleNormal="100" workbookViewId="0">
      <selection activeCell="R15" sqref="R15"/>
    </sheetView>
  </sheetViews>
  <sheetFormatPr defaultRowHeight="11.25" customHeight="1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1.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>
      <c r="B1" t="s">
        <v>53</v>
      </c>
      <c r="Q1" s="96"/>
    </row>
    <row r="2" spans="2:17" ht="7.5" customHeight="1">
      <c r="B2"/>
      <c r="Q2" s="57"/>
    </row>
    <row r="3" spans="2:17" ht="18" customHeight="1">
      <c r="B3" s="114" t="s">
        <v>54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2:17" ht="27" customHeight="1">
      <c r="B4" s="115" t="s">
        <v>64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2:17" ht="18" customHeight="1">
      <c r="B5" s="78"/>
      <c r="C5" s="78"/>
      <c r="D5" s="78"/>
      <c r="E5" s="78"/>
      <c r="F5" s="78"/>
      <c r="G5" s="78"/>
      <c r="H5" s="78"/>
      <c r="I5" s="116" t="s">
        <v>74</v>
      </c>
      <c r="J5" s="116"/>
      <c r="K5" s="116"/>
      <c r="L5" s="116"/>
      <c r="M5" s="116"/>
      <c r="N5" s="116"/>
      <c r="O5" s="116"/>
      <c r="P5" s="116"/>
      <c r="Q5" s="116"/>
    </row>
    <row r="6" spans="2:17" ht="18" customHeight="1">
      <c r="B6" s="79" t="s">
        <v>56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2:17" ht="18" customHeight="1">
      <c r="B7" s="78"/>
      <c r="C7" s="78"/>
      <c r="D7" s="78"/>
      <c r="E7" s="78"/>
      <c r="F7" s="117" t="s">
        <v>57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</row>
    <row r="8" spans="2:17" ht="27" customHeight="1">
      <c r="B8" s="78"/>
      <c r="C8" s="78"/>
      <c r="D8" s="78"/>
      <c r="E8" s="78"/>
      <c r="F8" s="118" t="s">
        <v>60</v>
      </c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2:17" ht="18" customHeight="1">
      <c r="B9" s="78"/>
      <c r="C9" s="78"/>
      <c r="D9" s="78"/>
      <c r="E9" s="78"/>
      <c r="F9" s="119" t="s">
        <v>59</v>
      </c>
      <c r="G9" s="119"/>
      <c r="H9" s="119"/>
      <c r="I9" s="119"/>
      <c r="J9" s="119"/>
      <c r="K9" s="119"/>
      <c r="L9" s="119"/>
      <c r="M9" s="119"/>
      <c r="N9" s="119"/>
      <c r="O9" s="80" t="s">
        <v>58</v>
      </c>
      <c r="P9" s="81"/>
      <c r="Q9" s="92"/>
    </row>
    <row r="10" spans="2:17" ht="7.5" customHeight="1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2:17" ht="33" customHeight="1" thickBot="1">
      <c r="B11" s="120" t="s">
        <v>70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</row>
    <row r="12" spans="2:17" ht="25.5" customHeight="1" thickBot="1">
      <c r="B12" s="122" t="s">
        <v>61</v>
      </c>
      <c r="C12" s="123"/>
      <c r="D12" s="124"/>
      <c r="E12" s="125">
        <f>F75</f>
        <v>0</v>
      </c>
      <c r="F12" s="126"/>
      <c r="G12" s="97" t="s">
        <v>63</v>
      </c>
      <c r="H12" s="98"/>
      <c r="I12" s="99" t="s">
        <v>62</v>
      </c>
      <c r="J12" s="98"/>
      <c r="K12" s="100"/>
      <c r="L12" s="101"/>
      <c r="M12" s="102"/>
      <c r="N12" s="102"/>
      <c r="O12" s="102"/>
      <c r="P12" s="102"/>
      <c r="Q12" s="103"/>
    </row>
    <row r="13" spans="2:17" ht="7.5" customHeight="1" thickBot="1">
      <c r="Q13" s="1"/>
    </row>
    <row r="14" spans="2:17" s="8" customFormat="1" ht="11.25" customHeight="1">
      <c r="B14" s="63" t="s">
        <v>0</v>
      </c>
      <c r="C14" s="127" t="s">
        <v>1</v>
      </c>
      <c r="D14" s="128"/>
      <c r="E14" s="129"/>
      <c r="F14" s="64" t="s">
        <v>55</v>
      </c>
      <c r="G14" s="127" t="s">
        <v>42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30"/>
    </row>
    <row r="15" spans="2:17" ht="11.25" customHeight="1">
      <c r="B15" s="65"/>
      <c r="C15" s="9"/>
      <c r="D15" s="10"/>
      <c r="E15" s="32"/>
      <c r="F15" s="38"/>
      <c r="G15" s="39"/>
      <c r="H15" s="12"/>
      <c r="I15" s="11"/>
      <c r="J15" s="11"/>
      <c r="K15" s="10"/>
      <c r="L15" s="11"/>
      <c r="M15" s="10"/>
      <c r="N15" s="10"/>
      <c r="O15" s="11"/>
      <c r="P15" s="10"/>
      <c r="Q15" s="66"/>
    </row>
    <row r="16" spans="2:17" ht="11.25" customHeight="1">
      <c r="B16" s="67" t="s">
        <v>2</v>
      </c>
      <c r="C16" s="13"/>
      <c r="D16" s="14"/>
      <c r="E16" s="33"/>
      <c r="F16" s="50">
        <f>SUM(F18:F23)</f>
        <v>0</v>
      </c>
      <c r="G16" s="40"/>
      <c r="H16" s="16"/>
      <c r="I16" s="15"/>
      <c r="J16" s="15"/>
      <c r="K16" s="14"/>
      <c r="L16" s="15"/>
      <c r="M16" s="14"/>
      <c r="N16" s="14"/>
      <c r="O16" s="15"/>
      <c r="P16" s="14"/>
      <c r="Q16" s="68"/>
    </row>
    <row r="17" spans="2:17" ht="11.25" customHeight="1">
      <c r="B17" s="67"/>
      <c r="C17" s="13"/>
      <c r="D17" s="14"/>
      <c r="E17" s="33"/>
      <c r="F17" s="50"/>
      <c r="G17" s="40"/>
      <c r="H17" s="16"/>
      <c r="I17" s="15"/>
      <c r="J17" s="15"/>
      <c r="K17" s="14"/>
      <c r="L17" s="15"/>
      <c r="M17" s="14"/>
      <c r="N17" s="14"/>
      <c r="O17" s="15"/>
      <c r="P17" s="14"/>
      <c r="Q17" s="68"/>
    </row>
    <row r="18" spans="2:17" s="7" customFormat="1" ht="11.25" customHeight="1">
      <c r="B18" s="67"/>
      <c r="C18" s="22"/>
      <c r="D18" s="23"/>
      <c r="E18" s="58"/>
      <c r="F18" s="51">
        <f>ROUNDDOWN(I18*L18,0)</f>
        <v>0</v>
      </c>
      <c r="G18" s="42"/>
      <c r="H18" s="25" t="s">
        <v>6</v>
      </c>
      <c r="I18" s="59"/>
      <c r="J18" s="24" t="s">
        <v>15</v>
      </c>
      <c r="K18" s="23" t="s">
        <v>7</v>
      </c>
      <c r="L18" s="60"/>
      <c r="M18" s="23" t="s">
        <v>8</v>
      </c>
      <c r="N18" s="23"/>
      <c r="O18" s="24"/>
      <c r="P18" s="23"/>
      <c r="Q18" s="69"/>
    </row>
    <row r="19" spans="2:17" s="7" customFormat="1" ht="11.25" customHeight="1">
      <c r="B19" s="67"/>
      <c r="C19" s="22"/>
      <c r="D19" s="23"/>
      <c r="E19" s="58"/>
      <c r="F19" s="51">
        <f t="shared" ref="F19:F22" si="0">ROUNDDOWN(I19*L19,0)</f>
        <v>0</v>
      </c>
      <c r="G19" s="42"/>
      <c r="H19" s="25" t="s">
        <v>6</v>
      </c>
      <c r="I19" s="59"/>
      <c r="J19" s="24" t="s">
        <v>15</v>
      </c>
      <c r="K19" s="23" t="s">
        <v>7</v>
      </c>
      <c r="L19" s="60"/>
      <c r="M19" s="23" t="s">
        <v>8</v>
      </c>
      <c r="N19" s="23"/>
      <c r="O19" s="24"/>
      <c r="P19" s="23"/>
      <c r="Q19" s="69"/>
    </row>
    <row r="20" spans="2:17" s="7" customFormat="1" ht="11.25" customHeight="1">
      <c r="B20" s="67"/>
      <c r="C20" s="22"/>
      <c r="D20" s="23"/>
      <c r="E20" s="58"/>
      <c r="F20" s="51">
        <f t="shared" si="0"/>
        <v>0</v>
      </c>
      <c r="G20" s="42"/>
      <c r="H20" s="25" t="s">
        <v>6</v>
      </c>
      <c r="I20" s="59"/>
      <c r="J20" s="24" t="s">
        <v>15</v>
      </c>
      <c r="K20" s="23" t="s">
        <v>7</v>
      </c>
      <c r="L20" s="60"/>
      <c r="M20" s="23" t="s">
        <v>8</v>
      </c>
      <c r="N20" s="23"/>
      <c r="O20" s="24"/>
      <c r="P20" s="23"/>
      <c r="Q20" s="69"/>
    </row>
    <row r="21" spans="2:17" s="7" customFormat="1" ht="11.25" customHeight="1">
      <c r="B21" s="67"/>
      <c r="C21" s="22"/>
      <c r="D21" s="23"/>
      <c r="E21" s="58"/>
      <c r="F21" s="51">
        <f t="shared" si="0"/>
        <v>0</v>
      </c>
      <c r="G21" s="42"/>
      <c r="H21" s="25" t="s">
        <v>6</v>
      </c>
      <c r="I21" s="59"/>
      <c r="J21" s="24" t="s">
        <v>15</v>
      </c>
      <c r="K21" s="23" t="s">
        <v>7</v>
      </c>
      <c r="L21" s="60"/>
      <c r="M21" s="23" t="s">
        <v>8</v>
      </c>
      <c r="N21" s="23"/>
      <c r="O21" s="24"/>
      <c r="P21" s="23"/>
      <c r="Q21" s="69"/>
    </row>
    <row r="22" spans="2:17" s="7" customFormat="1" ht="11.25" customHeight="1">
      <c r="B22" s="67"/>
      <c r="C22" s="22"/>
      <c r="D22" s="23"/>
      <c r="E22" s="58"/>
      <c r="F22" s="51">
        <f t="shared" si="0"/>
        <v>0</v>
      </c>
      <c r="G22" s="42"/>
      <c r="H22" s="25" t="s">
        <v>6</v>
      </c>
      <c r="I22" s="59"/>
      <c r="J22" s="24" t="s">
        <v>15</v>
      </c>
      <c r="K22" s="23" t="s">
        <v>7</v>
      </c>
      <c r="L22" s="60"/>
      <c r="M22" s="23" t="s">
        <v>8</v>
      </c>
      <c r="N22" s="23"/>
      <c r="O22" s="24"/>
      <c r="P22" s="23"/>
      <c r="Q22" s="69"/>
    </row>
    <row r="23" spans="2:17" ht="11.25" customHeight="1">
      <c r="B23" s="70"/>
      <c r="C23" s="17"/>
      <c r="D23" s="3"/>
      <c r="E23" s="34"/>
      <c r="F23" s="52"/>
      <c r="G23" s="41"/>
      <c r="H23" s="18"/>
      <c r="I23" s="5"/>
      <c r="J23" s="5"/>
      <c r="K23" s="3"/>
      <c r="L23" s="5"/>
      <c r="M23" s="3"/>
      <c r="N23" s="3"/>
      <c r="O23" s="5"/>
      <c r="P23" s="3"/>
      <c r="Q23" s="71"/>
    </row>
    <row r="24" spans="2:17" ht="11.25" customHeight="1">
      <c r="B24" s="65"/>
      <c r="C24" s="9"/>
      <c r="D24" s="10"/>
      <c r="E24" s="32"/>
      <c r="F24" s="53"/>
      <c r="G24" s="39"/>
      <c r="H24" s="12"/>
      <c r="I24" s="11"/>
      <c r="J24" s="11"/>
      <c r="K24" s="10"/>
      <c r="L24" s="11"/>
      <c r="M24" s="10"/>
      <c r="N24" s="10"/>
      <c r="O24" s="11"/>
      <c r="P24" s="10"/>
      <c r="Q24" s="66"/>
    </row>
    <row r="25" spans="2:17" ht="11.25" customHeight="1">
      <c r="B25" s="67" t="s">
        <v>3</v>
      </c>
      <c r="C25" s="13"/>
      <c r="D25" s="14"/>
      <c r="E25" s="33"/>
      <c r="F25" s="50">
        <f>F27+F34+F43+F48+F51+F54+F57+F62+F65</f>
        <v>0</v>
      </c>
      <c r="G25" s="40"/>
      <c r="H25" s="16"/>
      <c r="I25" s="15"/>
      <c r="J25" s="15"/>
      <c r="K25" s="14"/>
      <c r="L25" s="15"/>
      <c r="M25" s="14"/>
      <c r="N25" s="14"/>
      <c r="O25" s="15"/>
      <c r="P25" s="14"/>
      <c r="Q25" s="68"/>
    </row>
    <row r="26" spans="2:17" ht="11.25" customHeight="1">
      <c r="B26" s="67"/>
      <c r="C26" s="13"/>
      <c r="D26" s="14"/>
      <c r="E26" s="33"/>
      <c r="F26" s="50"/>
      <c r="G26" s="41"/>
      <c r="H26" s="18"/>
      <c r="I26" s="5"/>
      <c r="J26" s="5"/>
      <c r="K26" s="3"/>
      <c r="L26" s="5"/>
      <c r="M26" s="3"/>
      <c r="N26" s="3"/>
      <c r="O26" s="5"/>
      <c r="P26" s="3"/>
      <c r="Q26" s="71"/>
    </row>
    <row r="27" spans="2:17" s="7" customFormat="1" ht="11.25" customHeight="1">
      <c r="B27" s="67"/>
      <c r="C27" s="46" t="s">
        <v>9</v>
      </c>
      <c r="D27" s="47"/>
      <c r="E27" s="48"/>
      <c r="F27" s="54">
        <f>SUM(F28:F33)</f>
        <v>0</v>
      </c>
      <c r="G27" s="44"/>
      <c r="H27" s="21"/>
      <c r="I27" s="31"/>
      <c r="J27" s="31"/>
      <c r="K27" s="30"/>
      <c r="L27" s="31"/>
      <c r="M27" s="30"/>
      <c r="N27" s="30"/>
      <c r="O27" s="31"/>
      <c r="P27" s="30"/>
      <c r="Q27" s="72"/>
    </row>
    <row r="28" spans="2:17" s="7" customFormat="1" ht="11.25" customHeight="1">
      <c r="B28" s="67"/>
      <c r="C28" s="22"/>
      <c r="D28" s="112"/>
      <c r="E28" s="37"/>
      <c r="F28" s="51"/>
      <c r="G28" s="42"/>
      <c r="H28" s="49"/>
      <c r="I28" s="23"/>
      <c r="J28" s="23"/>
      <c r="K28" s="23"/>
      <c r="L28" s="23"/>
      <c r="M28" s="23"/>
      <c r="N28" s="23"/>
      <c r="O28" s="23"/>
      <c r="P28" s="23"/>
      <c r="Q28" s="73"/>
    </row>
    <row r="29" spans="2:17" s="7" customFormat="1" ht="11.25" customHeight="1">
      <c r="B29" s="67"/>
      <c r="C29" s="22"/>
      <c r="D29" s="61"/>
      <c r="E29" s="58"/>
      <c r="F29" s="51">
        <f>ROUNDDOWN(I29*L29*O29,0)</f>
        <v>0</v>
      </c>
      <c r="G29" s="22"/>
      <c r="H29" s="25" t="s">
        <v>6</v>
      </c>
      <c r="I29" s="59"/>
      <c r="J29" s="24" t="s">
        <v>15</v>
      </c>
      <c r="K29" s="23" t="s">
        <v>7</v>
      </c>
      <c r="L29" s="59"/>
      <c r="M29" s="23" t="s">
        <v>16</v>
      </c>
      <c r="N29" s="23" t="s">
        <v>7</v>
      </c>
      <c r="O29" s="61"/>
      <c r="P29" s="23" t="s">
        <v>17</v>
      </c>
      <c r="Q29" s="69"/>
    </row>
    <row r="30" spans="2:17" s="7" customFormat="1" ht="11.25" customHeight="1">
      <c r="B30" s="67"/>
      <c r="C30" s="22"/>
      <c r="D30" s="61"/>
      <c r="E30" s="58"/>
      <c r="F30" s="51">
        <f>ROUNDDOWN(I30*L30*O30,0)</f>
        <v>0</v>
      </c>
      <c r="G30" s="22"/>
      <c r="H30" s="25" t="s">
        <v>6</v>
      </c>
      <c r="I30" s="59"/>
      <c r="J30" s="24" t="s">
        <v>15</v>
      </c>
      <c r="K30" s="23" t="s">
        <v>7</v>
      </c>
      <c r="L30" s="59"/>
      <c r="M30" s="23" t="s">
        <v>16</v>
      </c>
      <c r="N30" s="23" t="s">
        <v>7</v>
      </c>
      <c r="O30" s="61"/>
      <c r="P30" s="23" t="s">
        <v>17</v>
      </c>
      <c r="Q30" s="69"/>
    </row>
    <row r="31" spans="2:17" s="7" customFormat="1" ht="11.25" customHeight="1">
      <c r="B31" s="67"/>
      <c r="C31" s="22"/>
      <c r="D31" s="61"/>
      <c r="E31" s="35"/>
      <c r="F31" s="51"/>
      <c r="G31" s="42"/>
      <c r="H31" s="23"/>
      <c r="I31" s="61"/>
      <c r="J31" s="23"/>
      <c r="K31" s="23"/>
      <c r="L31" s="61"/>
      <c r="M31" s="23"/>
      <c r="N31" s="23"/>
      <c r="O31" s="61"/>
      <c r="P31" s="23"/>
      <c r="Q31" s="73"/>
    </row>
    <row r="32" spans="2:17" s="7" customFormat="1" ht="11.25" customHeight="1">
      <c r="B32" s="67"/>
      <c r="C32" s="22"/>
      <c r="D32" s="23"/>
      <c r="E32" s="61"/>
      <c r="F32" s="51">
        <f>ROUNDDOWN(I32*L32*O32,0)</f>
        <v>0</v>
      </c>
      <c r="G32" s="42"/>
      <c r="H32" s="25" t="s">
        <v>6</v>
      </c>
      <c r="I32" s="59"/>
      <c r="J32" s="24" t="s">
        <v>15</v>
      </c>
      <c r="K32" s="23" t="s">
        <v>7</v>
      </c>
      <c r="L32" s="59"/>
      <c r="M32" s="23" t="s">
        <v>16</v>
      </c>
      <c r="N32" s="23" t="s">
        <v>7</v>
      </c>
      <c r="O32" s="59"/>
      <c r="P32" s="23" t="s">
        <v>17</v>
      </c>
      <c r="Q32" s="69"/>
    </row>
    <row r="33" spans="2:17" s="7" customFormat="1" ht="11.25" customHeight="1">
      <c r="B33" s="67"/>
      <c r="C33" s="22"/>
      <c r="D33" s="23"/>
      <c r="E33" s="35"/>
      <c r="F33" s="51"/>
      <c r="G33" s="43"/>
      <c r="H33" s="27"/>
      <c r="I33" s="27"/>
      <c r="J33" s="27"/>
      <c r="K33" s="27"/>
      <c r="L33" s="27"/>
      <c r="M33" s="27"/>
      <c r="N33" s="27"/>
      <c r="O33" s="27"/>
      <c r="P33" s="27"/>
      <c r="Q33" s="74"/>
    </row>
    <row r="34" spans="2:17" s="7" customFormat="1" ht="11.25" customHeight="1">
      <c r="B34" s="67"/>
      <c r="C34" s="46" t="s">
        <v>10</v>
      </c>
      <c r="D34" s="47"/>
      <c r="E34" s="48"/>
      <c r="F34" s="54">
        <f>SUM(F35:F42)</f>
        <v>0</v>
      </c>
      <c r="G34" s="42"/>
      <c r="H34" s="25"/>
      <c r="I34" s="24"/>
      <c r="J34" s="24"/>
      <c r="K34" s="23"/>
      <c r="L34" s="24"/>
      <c r="M34" s="23"/>
      <c r="N34" s="23"/>
      <c r="O34" s="24"/>
      <c r="P34" s="23"/>
      <c r="Q34" s="69"/>
    </row>
    <row r="35" spans="2:17" s="7" customFormat="1" ht="11.25" customHeight="1">
      <c r="B35" s="67"/>
      <c r="C35" s="22"/>
      <c r="D35" s="61"/>
      <c r="E35" s="35"/>
      <c r="F35" s="51"/>
      <c r="G35" s="42"/>
      <c r="H35" s="25"/>
      <c r="I35" s="24"/>
      <c r="J35" s="24"/>
      <c r="K35" s="23"/>
      <c r="L35" s="24"/>
      <c r="M35" s="23"/>
      <c r="N35" s="23"/>
      <c r="O35" s="24"/>
      <c r="P35" s="23"/>
      <c r="Q35" s="69"/>
    </row>
    <row r="36" spans="2:17" s="7" customFormat="1" ht="11.25" customHeight="1">
      <c r="B36" s="67"/>
      <c r="C36" s="22"/>
      <c r="D36" s="23"/>
      <c r="E36" s="61"/>
      <c r="F36" s="51">
        <f>ROUNDDOWN(I36*L36,0)</f>
        <v>0</v>
      </c>
      <c r="G36" s="42"/>
      <c r="H36" s="25" t="s">
        <v>6</v>
      </c>
      <c r="I36" s="59"/>
      <c r="J36" s="24" t="s">
        <v>15</v>
      </c>
      <c r="K36" s="23" t="s">
        <v>7</v>
      </c>
      <c r="L36" s="59"/>
      <c r="M36" s="23" t="s">
        <v>17</v>
      </c>
      <c r="N36" s="23"/>
      <c r="O36" s="24"/>
      <c r="P36" s="23"/>
      <c r="Q36" s="69"/>
    </row>
    <row r="37" spans="2:17" s="7" customFormat="1" ht="11.25" customHeight="1">
      <c r="B37" s="67"/>
      <c r="C37" s="22"/>
      <c r="D37" s="23"/>
      <c r="E37" s="61"/>
      <c r="F37" s="51">
        <f>ROUNDDOWN(I37*L37,0)</f>
        <v>0</v>
      </c>
      <c r="G37" s="42"/>
      <c r="H37" s="25" t="s">
        <v>6</v>
      </c>
      <c r="I37" s="59"/>
      <c r="J37" s="24" t="s">
        <v>15</v>
      </c>
      <c r="K37" s="23" t="s">
        <v>7</v>
      </c>
      <c r="L37" s="59"/>
      <c r="M37" s="23" t="s">
        <v>17</v>
      </c>
      <c r="N37" s="23"/>
      <c r="O37" s="24"/>
      <c r="P37" s="23"/>
      <c r="Q37" s="69"/>
    </row>
    <row r="38" spans="2:17" s="7" customFormat="1" ht="11.25" customHeight="1">
      <c r="B38" s="67"/>
      <c r="C38" s="22"/>
      <c r="D38" s="23"/>
      <c r="E38" s="35"/>
      <c r="F38" s="51"/>
      <c r="G38" s="42"/>
      <c r="H38" s="25"/>
      <c r="I38" s="24"/>
      <c r="J38" s="24"/>
      <c r="K38" s="23"/>
      <c r="L38" s="24"/>
      <c r="M38" s="23"/>
      <c r="N38" s="23"/>
      <c r="O38" s="24"/>
      <c r="P38" s="23"/>
      <c r="Q38" s="69"/>
    </row>
    <row r="39" spans="2:17" s="7" customFormat="1" ht="11.25" customHeight="1">
      <c r="B39" s="67"/>
      <c r="C39" s="22"/>
      <c r="D39" s="61"/>
      <c r="E39" s="35"/>
      <c r="F39" s="51"/>
      <c r="G39" s="42"/>
      <c r="H39" s="25"/>
      <c r="I39" s="24"/>
      <c r="J39" s="24"/>
      <c r="K39" s="23"/>
      <c r="L39" s="24"/>
      <c r="M39" s="23"/>
      <c r="N39" s="23"/>
      <c r="O39" s="24"/>
      <c r="P39" s="23"/>
      <c r="Q39" s="69"/>
    </row>
    <row r="40" spans="2:17" s="7" customFormat="1" ht="11.25" customHeight="1">
      <c r="B40" s="67"/>
      <c r="C40" s="22"/>
      <c r="D40" s="23"/>
      <c r="E40" s="61"/>
      <c r="F40" s="51">
        <f>ROUNDDOWN(I40*L40*O40,0)</f>
        <v>0</v>
      </c>
      <c r="G40" s="42"/>
      <c r="H40" s="25" t="s">
        <v>6</v>
      </c>
      <c r="I40" s="59"/>
      <c r="J40" s="24" t="s">
        <v>15</v>
      </c>
      <c r="K40" s="23" t="s">
        <v>7</v>
      </c>
      <c r="L40" s="59"/>
      <c r="M40" s="23" t="s">
        <v>16</v>
      </c>
      <c r="N40" s="23" t="s">
        <v>7</v>
      </c>
      <c r="O40" s="59"/>
      <c r="P40" s="23" t="s">
        <v>17</v>
      </c>
      <c r="Q40" s="69"/>
    </row>
    <row r="41" spans="2:17" s="7" customFormat="1" ht="11.25" customHeight="1">
      <c r="B41" s="67"/>
      <c r="C41" s="22"/>
      <c r="D41" s="23"/>
      <c r="E41" s="61"/>
      <c r="F41" s="51">
        <f>ROUNDDOWN(I41*L41*O41,0)</f>
        <v>0</v>
      </c>
      <c r="G41" s="42"/>
      <c r="H41" s="25" t="s">
        <v>6</v>
      </c>
      <c r="I41" s="59"/>
      <c r="J41" s="24" t="s">
        <v>15</v>
      </c>
      <c r="K41" s="23" t="s">
        <v>7</v>
      </c>
      <c r="L41" s="59"/>
      <c r="M41" s="23" t="s">
        <v>16</v>
      </c>
      <c r="N41" s="23" t="s">
        <v>7</v>
      </c>
      <c r="O41" s="59"/>
      <c r="P41" s="23" t="s">
        <v>17</v>
      </c>
      <c r="Q41" s="69"/>
    </row>
    <row r="42" spans="2:17" s="7" customFormat="1" ht="11.25" customHeight="1">
      <c r="B42" s="67"/>
      <c r="C42" s="22"/>
      <c r="D42" s="23"/>
      <c r="E42" s="35"/>
      <c r="F42" s="51"/>
      <c r="G42" s="43"/>
      <c r="H42" s="45"/>
      <c r="I42" s="28"/>
      <c r="J42" s="28"/>
      <c r="K42" s="27"/>
      <c r="L42" s="28"/>
      <c r="M42" s="27"/>
      <c r="N42" s="27"/>
      <c r="O42" s="28"/>
      <c r="P42" s="27"/>
      <c r="Q42" s="75"/>
    </row>
    <row r="43" spans="2:17" s="7" customFormat="1" ht="11.25" customHeight="1">
      <c r="B43" s="67"/>
      <c r="C43" s="46" t="s">
        <v>11</v>
      </c>
      <c r="D43" s="47"/>
      <c r="E43" s="48"/>
      <c r="F43" s="54">
        <f>SUM(F44:F47)</f>
        <v>0</v>
      </c>
      <c r="G43" s="42"/>
      <c r="H43" s="25"/>
      <c r="I43" s="24"/>
      <c r="J43" s="24"/>
      <c r="K43" s="23"/>
      <c r="L43" s="24"/>
      <c r="M43" s="23"/>
      <c r="N43" s="23"/>
      <c r="O43" s="24"/>
      <c r="P43" s="23"/>
      <c r="Q43" s="69"/>
    </row>
    <row r="44" spans="2:17" s="7" customFormat="1" ht="11.25" customHeight="1">
      <c r="B44" s="67"/>
      <c r="C44" s="29"/>
      <c r="D44" s="30"/>
      <c r="E44" s="37"/>
      <c r="F44" s="56"/>
      <c r="G44" s="42"/>
      <c r="H44" s="25"/>
      <c r="I44" s="24"/>
      <c r="J44" s="24"/>
      <c r="K44" s="23"/>
      <c r="L44" s="24"/>
      <c r="M44" s="23"/>
      <c r="N44" s="23"/>
      <c r="O44" s="24"/>
      <c r="P44" s="23"/>
      <c r="Q44" s="69"/>
    </row>
    <row r="45" spans="2:17" s="7" customFormat="1" ht="11.25" customHeight="1">
      <c r="B45" s="67"/>
      <c r="C45" s="22"/>
      <c r="D45" s="23"/>
      <c r="E45" s="61"/>
      <c r="F45" s="51">
        <f>ROUNDDOWN(I45*L45*O45,0)</f>
        <v>0</v>
      </c>
      <c r="G45" s="42"/>
      <c r="H45" s="25" t="s">
        <v>6</v>
      </c>
      <c r="I45" s="59"/>
      <c r="J45" s="24" t="s">
        <v>15</v>
      </c>
      <c r="K45" s="23" t="s">
        <v>7</v>
      </c>
      <c r="L45" s="59"/>
      <c r="M45" s="23" t="s">
        <v>16</v>
      </c>
      <c r="N45" s="23" t="s">
        <v>7</v>
      </c>
      <c r="O45" s="59"/>
      <c r="P45" s="23" t="s">
        <v>17</v>
      </c>
      <c r="Q45" s="69"/>
    </row>
    <row r="46" spans="2:17" s="7" customFormat="1" ht="11.25" customHeight="1">
      <c r="B46" s="67"/>
      <c r="C46" s="22"/>
      <c r="D46" s="23"/>
      <c r="E46" s="61"/>
      <c r="F46" s="51">
        <f>ROUNDDOWN(I46*L46*O46,0)</f>
        <v>0</v>
      </c>
      <c r="G46" s="42"/>
      <c r="H46" s="25" t="s">
        <v>6</v>
      </c>
      <c r="I46" s="59"/>
      <c r="J46" s="24" t="s">
        <v>15</v>
      </c>
      <c r="K46" s="23" t="s">
        <v>7</v>
      </c>
      <c r="L46" s="59"/>
      <c r="M46" s="23" t="s">
        <v>16</v>
      </c>
      <c r="N46" s="23" t="s">
        <v>7</v>
      </c>
      <c r="O46" s="59"/>
      <c r="P46" s="23" t="s">
        <v>17</v>
      </c>
      <c r="Q46" s="69"/>
    </row>
    <row r="47" spans="2:17" s="7" customFormat="1" ht="11.25" customHeight="1">
      <c r="B47" s="67"/>
      <c r="C47" s="26"/>
      <c r="D47" s="27"/>
      <c r="E47" s="36"/>
      <c r="F47" s="55"/>
      <c r="G47" s="43"/>
      <c r="H47" s="45"/>
      <c r="I47" s="28"/>
      <c r="J47" s="28"/>
      <c r="K47" s="27"/>
      <c r="L47" s="28"/>
      <c r="M47" s="27"/>
      <c r="N47" s="27"/>
      <c r="O47" s="28"/>
      <c r="P47" s="27"/>
      <c r="Q47" s="75"/>
    </row>
    <row r="48" spans="2:17" s="7" customFormat="1" ht="11.25" customHeight="1">
      <c r="B48" s="67"/>
      <c r="C48" s="46" t="s">
        <v>75</v>
      </c>
      <c r="D48" s="47"/>
      <c r="E48" s="48"/>
      <c r="F48" s="54">
        <f>SUM(F49:F50)</f>
        <v>0</v>
      </c>
      <c r="G48" s="42"/>
      <c r="H48" s="25"/>
      <c r="I48" s="24"/>
      <c r="J48" s="24"/>
      <c r="K48" s="23"/>
      <c r="L48" s="24"/>
      <c r="M48" s="23"/>
      <c r="N48" s="23"/>
      <c r="O48" s="24"/>
      <c r="P48" s="23"/>
      <c r="Q48" s="69"/>
    </row>
    <row r="49" spans="2:17" s="7" customFormat="1" ht="11.25" customHeight="1">
      <c r="B49" s="67"/>
      <c r="C49" s="29"/>
      <c r="D49" s="61"/>
      <c r="E49" s="37"/>
      <c r="F49" s="51">
        <f>ROUNDDOWN(I49*L49,0)</f>
        <v>0</v>
      </c>
      <c r="G49" s="42"/>
      <c r="H49" s="25" t="s">
        <v>6</v>
      </c>
      <c r="I49" s="59"/>
      <c r="J49" s="24" t="s">
        <v>15</v>
      </c>
      <c r="K49" s="23" t="s">
        <v>7</v>
      </c>
      <c r="L49" s="59"/>
      <c r="M49" s="23" t="s">
        <v>38</v>
      </c>
      <c r="N49" s="23"/>
      <c r="O49" s="59"/>
      <c r="P49" s="23"/>
      <c r="Q49" s="69"/>
    </row>
    <row r="50" spans="2:17" s="7" customFormat="1" ht="11.25" customHeight="1">
      <c r="B50" s="67"/>
      <c r="C50" s="26"/>
      <c r="D50" s="27"/>
      <c r="E50" s="36"/>
      <c r="F50" s="55"/>
      <c r="G50" s="43"/>
      <c r="H50" s="45"/>
      <c r="I50" s="28"/>
      <c r="J50" s="28"/>
      <c r="K50" s="27"/>
      <c r="L50" s="28"/>
      <c r="M50" s="27"/>
      <c r="N50" s="27"/>
      <c r="O50" s="28"/>
      <c r="P50" s="27"/>
      <c r="Q50" s="75"/>
    </row>
    <row r="51" spans="2:17" s="7" customFormat="1" ht="11.25" customHeight="1">
      <c r="B51" s="67"/>
      <c r="C51" s="46" t="s">
        <v>76</v>
      </c>
      <c r="D51" s="47"/>
      <c r="E51" s="48"/>
      <c r="F51" s="54">
        <f>SUM(F52:F53)</f>
        <v>0</v>
      </c>
      <c r="G51" s="44"/>
      <c r="H51" s="21"/>
      <c r="I51" s="31"/>
      <c r="J51" s="31"/>
      <c r="K51" s="30"/>
      <c r="L51" s="31"/>
      <c r="M51" s="30"/>
      <c r="N51" s="30"/>
      <c r="O51" s="31"/>
      <c r="P51" s="30"/>
      <c r="Q51" s="72"/>
    </row>
    <row r="52" spans="2:17" s="7" customFormat="1" ht="11.25" customHeight="1">
      <c r="B52" s="67"/>
      <c r="C52" s="22"/>
      <c r="D52" s="61"/>
      <c r="E52" s="35"/>
      <c r="F52" s="51"/>
      <c r="G52" s="42"/>
      <c r="H52" s="25" t="s">
        <v>6</v>
      </c>
      <c r="I52" s="59"/>
      <c r="J52" s="24" t="s">
        <v>15</v>
      </c>
      <c r="K52" s="23" t="s">
        <v>7</v>
      </c>
      <c r="L52" s="59"/>
      <c r="M52" s="23" t="s">
        <v>78</v>
      </c>
      <c r="N52" s="23"/>
      <c r="O52" s="24"/>
      <c r="P52" s="23"/>
      <c r="Q52" s="76"/>
    </row>
    <row r="53" spans="2:17" s="7" customFormat="1" ht="11.25" customHeight="1">
      <c r="B53" s="67"/>
      <c r="C53" s="22"/>
      <c r="D53" s="23"/>
      <c r="E53" s="35"/>
      <c r="F53" s="51"/>
      <c r="G53" s="43"/>
      <c r="H53" s="20"/>
      <c r="I53" s="28"/>
      <c r="J53" s="28"/>
      <c r="K53" s="27"/>
      <c r="L53" s="28"/>
      <c r="M53" s="27"/>
      <c r="N53" s="27"/>
      <c r="O53" s="28"/>
      <c r="P53" s="27"/>
      <c r="Q53" s="75"/>
    </row>
    <row r="54" spans="2:17" s="7" customFormat="1" ht="11.25" customHeight="1">
      <c r="B54" s="67"/>
      <c r="C54" s="46" t="s">
        <v>12</v>
      </c>
      <c r="D54" s="47"/>
      <c r="E54" s="48"/>
      <c r="F54" s="54">
        <f>SUM(F55:F56)</f>
        <v>0</v>
      </c>
      <c r="G54" s="44"/>
      <c r="H54" s="21"/>
      <c r="I54" s="31"/>
      <c r="J54" s="31"/>
      <c r="K54" s="30"/>
      <c r="L54" s="31"/>
      <c r="M54" s="30"/>
      <c r="N54" s="30"/>
      <c r="O54" s="31"/>
      <c r="P54" s="30"/>
      <c r="Q54" s="72"/>
    </row>
    <row r="55" spans="2:17" s="7" customFormat="1" ht="11.25" customHeight="1">
      <c r="B55" s="67"/>
      <c r="C55" s="22"/>
      <c r="D55" s="61"/>
      <c r="E55" s="35"/>
      <c r="F55" s="51"/>
      <c r="G55" s="42"/>
      <c r="H55" s="62"/>
      <c r="I55" s="59"/>
      <c r="J55" s="24"/>
      <c r="K55" s="23"/>
      <c r="L55" s="24"/>
      <c r="M55" s="23"/>
      <c r="N55" s="23"/>
      <c r="O55" s="24"/>
      <c r="P55" s="23"/>
      <c r="Q55" s="76"/>
    </row>
    <row r="56" spans="2:17" s="7" customFormat="1" ht="11.25" customHeight="1">
      <c r="B56" s="67"/>
      <c r="C56" s="22"/>
      <c r="D56" s="23"/>
      <c r="E56" s="35"/>
      <c r="F56" s="51"/>
      <c r="G56" s="43"/>
      <c r="H56" s="20"/>
      <c r="I56" s="28"/>
      <c r="J56" s="28"/>
      <c r="K56" s="27"/>
      <c r="L56" s="28"/>
      <c r="M56" s="27"/>
      <c r="N56" s="27"/>
      <c r="O56" s="28"/>
      <c r="P56" s="27"/>
      <c r="Q56" s="75"/>
    </row>
    <row r="57" spans="2:17" s="7" customFormat="1" ht="11.25" customHeight="1">
      <c r="B57" s="67"/>
      <c r="C57" s="46" t="s">
        <v>13</v>
      </c>
      <c r="D57" s="47"/>
      <c r="E57" s="48"/>
      <c r="F57" s="54">
        <f>SUM(F58:F61)</f>
        <v>0</v>
      </c>
      <c r="G57" s="42"/>
      <c r="H57" s="25"/>
      <c r="I57" s="24"/>
      <c r="J57" s="24"/>
      <c r="K57" s="23"/>
      <c r="L57" s="24"/>
      <c r="M57" s="23"/>
      <c r="N57" s="23"/>
      <c r="O57" s="24"/>
      <c r="P57" s="23"/>
      <c r="Q57" s="69"/>
    </row>
    <row r="58" spans="2:17" s="7" customFormat="1" ht="11.25" customHeight="1">
      <c r="B58" s="67"/>
      <c r="C58" s="22"/>
      <c r="D58" s="61"/>
      <c r="E58" s="35"/>
      <c r="F58" s="51"/>
      <c r="G58" s="42"/>
      <c r="H58" s="61"/>
      <c r="I58" s="24"/>
      <c r="J58" s="24"/>
      <c r="K58" s="23"/>
      <c r="L58" s="24"/>
      <c r="M58" s="23"/>
      <c r="N58" s="23"/>
      <c r="O58" s="24"/>
      <c r="P58" s="23"/>
      <c r="Q58" s="76"/>
    </row>
    <row r="59" spans="2:17" s="7" customFormat="1" ht="11.25" customHeight="1">
      <c r="B59" s="67"/>
      <c r="C59" s="22"/>
      <c r="D59" s="61"/>
      <c r="E59" s="61"/>
      <c r="F59" s="51">
        <f>ROUNDDOWN(I59*L59*O59,0)</f>
        <v>0</v>
      </c>
      <c r="G59" s="42"/>
      <c r="H59" s="25" t="s">
        <v>6</v>
      </c>
      <c r="I59" s="59"/>
      <c r="J59" s="24" t="s">
        <v>15</v>
      </c>
      <c r="K59" s="23" t="s">
        <v>7</v>
      </c>
      <c r="L59" s="59"/>
      <c r="M59" s="23" t="s">
        <v>16</v>
      </c>
      <c r="N59" s="23" t="s">
        <v>7</v>
      </c>
      <c r="O59" s="59"/>
      <c r="P59" s="23" t="s">
        <v>17</v>
      </c>
      <c r="Q59" s="76"/>
    </row>
    <row r="60" spans="2:17" s="7" customFormat="1" ht="11.25" customHeight="1">
      <c r="B60" s="67"/>
      <c r="C60" s="22"/>
      <c r="D60" s="23"/>
      <c r="E60" s="61"/>
      <c r="F60" s="51">
        <f>ROUNDDOWN(I60*L60*O60,0)</f>
        <v>0</v>
      </c>
      <c r="G60" s="42"/>
      <c r="H60" s="25" t="s">
        <v>6</v>
      </c>
      <c r="I60" s="59"/>
      <c r="J60" s="24" t="s">
        <v>15</v>
      </c>
      <c r="K60" s="23" t="s">
        <v>7</v>
      </c>
      <c r="L60" s="59"/>
      <c r="M60" s="23" t="s">
        <v>16</v>
      </c>
      <c r="N60" s="23" t="s">
        <v>7</v>
      </c>
      <c r="O60" s="59"/>
      <c r="P60" s="23" t="s">
        <v>17</v>
      </c>
      <c r="Q60" s="76"/>
    </row>
    <row r="61" spans="2:17" s="7" customFormat="1" ht="11.25" customHeight="1">
      <c r="B61" s="67"/>
      <c r="C61" s="22"/>
      <c r="D61" s="23"/>
      <c r="E61" s="35"/>
      <c r="F61" s="51"/>
      <c r="G61" s="43"/>
      <c r="H61" s="20"/>
      <c r="I61" s="28"/>
      <c r="J61" s="28"/>
      <c r="K61" s="27"/>
      <c r="L61" s="28"/>
      <c r="M61" s="27"/>
      <c r="N61" s="27"/>
      <c r="O61" s="28"/>
      <c r="P61" s="27"/>
      <c r="Q61" s="75"/>
    </row>
    <row r="62" spans="2:17" s="7" customFormat="1" ht="11.25" customHeight="1">
      <c r="B62" s="67"/>
      <c r="C62" s="46" t="s">
        <v>43</v>
      </c>
      <c r="D62" s="47"/>
      <c r="E62" s="48"/>
      <c r="F62" s="54">
        <f>SUM(F63:F64)</f>
        <v>0</v>
      </c>
      <c r="G62" s="42"/>
      <c r="H62" s="25"/>
      <c r="I62" s="24"/>
      <c r="J62" s="24"/>
      <c r="K62" s="23"/>
      <c r="L62" s="24"/>
      <c r="M62" s="23"/>
      <c r="N62" s="23"/>
      <c r="O62" s="24"/>
      <c r="P62" s="23"/>
      <c r="Q62" s="69"/>
    </row>
    <row r="63" spans="2:17" s="7" customFormat="1" ht="11.25" customHeight="1">
      <c r="B63" s="67"/>
      <c r="C63" s="22"/>
      <c r="D63" s="61"/>
      <c r="E63" s="35"/>
      <c r="F63" s="51">
        <f>ROUNDDOWN(I63*L63,0)</f>
        <v>0</v>
      </c>
      <c r="G63" s="42"/>
      <c r="H63" s="25" t="s">
        <v>6</v>
      </c>
      <c r="I63" s="59"/>
      <c r="J63" s="24" t="s">
        <v>15</v>
      </c>
      <c r="K63" s="23" t="s">
        <v>7</v>
      </c>
      <c r="L63" s="59"/>
      <c r="M63" s="23" t="s">
        <v>8</v>
      </c>
      <c r="N63" s="23"/>
      <c r="O63" s="24"/>
      <c r="P63" s="23"/>
      <c r="Q63" s="69"/>
    </row>
    <row r="64" spans="2:17" s="7" customFormat="1" ht="11.25" customHeight="1">
      <c r="B64" s="67"/>
      <c r="C64" s="22"/>
      <c r="D64" s="23"/>
      <c r="E64" s="35"/>
      <c r="F64" s="51"/>
      <c r="G64" s="43"/>
      <c r="H64" s="45"/>
      <c r="I64" s="28"/>
      <c r="J64" s="28"/>
      <c r="K64" s="27"/>
      <c r="L64" s="28"/>
      <c r="M64" s="27"/>
      <c r="N64" s="27"/>
      <c r="O64" s="28"/>
      <c r="P64" s="27"/>
      <c r="Q64" s="75"/>
    </row>
    <row r="65" spans="2:17" s="7" customFormat="1" ht="11.25" customHeight="1">
      <c r="B65" s="67"/>
      <c r="C65" s="46" t="s">
        <v>14</v>
      </c>
      <c r="D65" s="47"/>
      <c r="E65" s="48"/>
      <c r="F65" s="54">
        <f>SUM(F66:F67)</f>
        <v>0</v>
      </c>
      <c r="G65" s="42"/>
      <c r="H65" s="25"/>
      <c r="I65" s="24"/>
      <c r="J65" s="24"/>
      <c r="K65" s="23"/>
      <c r="L65" s="24"/>
      <c r="M65" s="23"/>
      <c r="N65" s="23"/>
      <c r="O65" s="24"/>
      <c r="P65" s="23"/>
      <c r="Q65" s="69"/>
    </row>
    <row r="66" spans="2:17" s="7" customFormat="1" ht="11.25" customHeight="1">
      <c r="B66" s="67"/>
      <c r="C66" s="22"/>
      <c r="D66" s="61"/>
      <c r="E66" s="35"/>
      <c r="F66" s="51"/>
      <c r="G66" s="42"/>
      <c r="H66" s="61"/>
      <c r="I66" s="24"/>
      <c r="J66" s="24"/>
      <c r="K66" s="23"/>
      <c r="L66" s="24"/>
      <c r="M66" s="23"/>
      <c r="N66" s="23"/>
      <c r="O66" s="24"/>
      <c r="P66" s="23"/>
      <c r="Q66" s="76"/>
    </row>
    <row r="67" spans="2:17" s="7" customFormat="1" ht="11.25" customHeight="1">
      <c r="B67" s="70"/>
      <c r="C67" s="26"/>
      <c r="D67" s="27"/>
      <c r="E67" s="36"/>
      <c r="F67" s="55"/>
      <c r="G67" s="43"/>
      <c r="H67" s="20"/>
      <c r="I67" s="28"/>
      <c r="J67" s="28"/>
      <c r="K67" s="27"/>
      <c r="L67" s="28"/>
      <c r="M67" s="27"/>
      <c r="N67" s="27"/>
      <c r="O67" s="28"/>
      <c r="P67" s="27"/>
      <c r="Q67" s="77"/>
    </row>
    <row r="68" spans="2:17" s="7" customFormat="1" ht="11.25" customHeight="1">
      <c r="B68" s="65"/>
      <c r="C68" s="29"/>
      <c r="D68" s="30"/>
      <c r="E68" s="37"/>
      <c r="F68" s="56"/>
      <c r="G68" s="44"/>
      <c r="H68" s="21"/>
      <c r="I68" s="31"/>
      <c r="J68" s="31"/>
      <c r="K68" s="30"/>
      <c r="L68" s="31"/>
      <c r="M68" s="30"/>
      <c r="N68" s="30"/>
      <c r="O68" s="31"/>
      <c r="P68" s="30"/>
      <c r="Q68" s="72"/>
    </row>
    <row r="69" spans="2:17" ht="11.25" customHeight="1">
      <c r="B69" s="113" t="s">
        <v>24</v>
      </c>
      <c r="C69" s="13"/>
      <c r="D69" s="14"/>
      <c r="E69" s="33"/>
      <c r="F69" s="50">
        <f>SUM(F70:F73)</f>
        <v>0</v>
      </c>
      <c r="G69" s="40"/>
      <c r="H69" s="16"/>
      <c r="I69" s="15"/>
      <c r="J69" s="15"/>
      <c r="K69" s="14"/>
      <c r="L69" s="15"/>
      <c r="M69" s="14"/>
      <c r="N69" s="14"/>
      <c r="O69" s="15"/>
      <c r="P69" s="14"/>
      <c r="Q69" s="68"/>
    </row>
    <row r="70" spans="2:17" s="7" customFormat="1" ht="11.25" customHeight="1">
      <c r="B70" s="113"/>
      <c r="C70" s="22"/>
      <c r="D70" s="23"/>
      <c r="E70" s="35"/>
      <c r="F70" s="51"/>
      <c r="G70" s="42"/>
      <c r="H70" s="25"/>
      <c r="I70" s="24"/>
      <c r="J70" s="24"/>
      <c r="K70" s="23"/>
      <c r="L70" s="24"/>
      <c r="M70" s="23"/>
      <c r="N70" s="23"/>
      <c r="O70" s="24"/>
      <c r="P70" s="23"/>
      <c r="Q70" s="69"/>
    </row>
    <row r="71" spans="2:17" s="7" customFormat="1" ht="11.25" customHeight="1">
      <c r="B71" s="113"/>
      <c r="C71" s="22"/>
      <c r="D71" s="23"/>
      <c r="E71" s="61"/>
      <c r="F71" s="51"/>
      <c r="G71" s="42"/>
      <c r="H71" s="61"/>
      <c r="I71" s="24"/>
      <c r="J71" s="24"/>
      <c r="K71" s="23"/>
      <c r="L71" s="24"/>
      <c r="M71" s="23"/>
      <c r="N71" s="23"/>
      <c r="O71" s="24"/>
      <c r="P71" s="23"/>
      <c r="Q71" s="76"/>
    </row>
    <row r="72" spans="2:17" s="7" customFormat="1" ht="11.25" customHeight="1">
      <c r="B72" s="67"/>
      <c r="C72" s="22"/>
      <c r="D72" s="23"/>
      <c r="E72" s="61"/>
      <c r="F72" s="51"/>
      <c r="G72" s="42"/>
      <c r="H72" s="61"/>
      <c r="I72" s="24"/>
      <c r="J72" s="24"/>
      <c r="K72" s="23"/>
      <c r="L72" s="24"/>
      <c r="M72" s="23"/>
      <c r="N72" s="23"/>
      <c r="O72" s="24"/>
      <c r="P72" s="23"/>
      <c r="Q72" s="76"/>
    </row>
    <row r="73" spans="2:17" s="7" customFormat="1" ht="11.25" customHeight="1">
      <c r="B73" s="70"/>
      <c r="C73" s="26"/>
      <c r="D73" s="27"/>
      <c r="E73" s="36"/>
      <c r="F73" s="55"/>
      <c r="G73" s="43"/>
      <c r="H73" s="20"/>
      <c r="I73" s="28"/>
      <c r="J73" s="28"/>
      <c r="K73" s="27"/>
      <c r="L73" s="28"/>
      <c r="M73" s="27"/>
      <c r="N73" s="27"/>
      <c r="O73" s="28"/>
      <c r="P73" s="27"/>
      <c r="Q73" s="75"/>
    </row>
    <row r="74" spans="2:17" ht="11.25" customHeight="1">
      <c r="B74" s="94" t="s">
        <v>68</v>
      </c>
      <c r="C74" s="81"/>
      <c r="D74" s="81"/>
      <c r="E74" s="83"/>
      <c r="F74" s="84">
        <f>ROUNDDOWN((F16+F25)*0.1,0)</f>
        <v>0</v>
      </c>
      <c r="G74" s="85"/>
      <c r="H74" s="86" t="s">
        <v>25</v>
      </c>
      <c r="I74" s="87"/>
      <c r="J74" s="87"/>
      <c r="K74" s="88"/>
      <c r="L74" s="87"/>
      <c r="M74" s="88"/>
      <c r="N74" s="88"/>
      <c r="O74" s="87"/>
      <c r="P74" s="88"/>
      <c r="Q74" s="95"/>
    </row>
    <row r="75" spans="2:17" ht="16.5" customHeight="1" thickBot="1">
      <c r="B75" s="104" t="s">
        <v>4</v>
      </c>
      <c r="C75" s="105"/>
      <c r="D75" s="105"/>
      <c r="E75" s="106"/>
      <c r="F75" s="107">
        <f>F16+F25+F69+F74</f>
        <v>0</v>
      </c>
      <c r="G75" s="108"/>
      <c r="H75" s="109" t="s">
        <v>71</v>
      </c>
      <c r="I75" s="110"/>
      <c r="J75" s="110"/>
      <c r="K75" s="105"/>
      <c r="L75" s="110"/>
      <c r="M75" s="105"/>
      <c r="N75" s="105"/>
      <c r="O75" s="110"/>
      <c r="P75" s="105"/>
      <c r="Q75" s="111"/>
    </row>
    <row r="76" spans="2:17" ht="11.25" customHeight="1">
      <c r="B76" s="82" t="s">
        <v>69</v>
      </c>
      <c r="C76" s="3"/>
      <c r="D76" s="3"/>
      <c r="E76" s="34"/>
      <c r="F76" s="52">
        <f>ROUNDDOWN(F75*0.08,0)</f>
        <v>0</v>
      </c>
      <c r="G76" s="41"/>
      <c r="H76" s="20" t="s">
        <v>73</v>
      </c>
      <c r="I76" s="5"/>
      <c r="J76" s="5"/>
      <c r="K76" s="3"/>
      <c r="L76" s="5"/>
      <c r="M76" s="3"/>
      <c r="N76" s="3"/>
      <c r="O76" s="5"/>
      <c r="P76" s="3"/>
      <c r="Q76" s="19"/>
    </row>
    <row r="77" spans="2:17" ht="16.5" customHeight="1">
      <c r="B77" s="46" t="s">
        <v>5</v>
      </c>
      <c r="C77" s="81"/>
      <c r="D77" s="81"/>
      <c r="E77" s="83"/>
      <c r="F77" s="90">
        <f>F75+F76</f>
        <v>0</v>
      </c>
      <c r="G77" s="91"/>
      <c r="H77" s="93" t="s">
        <v>72</v>
      </c>
      <c r="I77" s="92"/>
      <c r="J77" s="92"/>
      <c r="K77" s="81"/>
      <c r="L77" s="92"/>
      <c r="M77" s="81"/>
      <c r="N77" s="81"/>
      <c r="O77" s="92"/>
      <c r="P77" s="81"/>
      <c r="Q77" s="89"/>
    </row>
  </sheetData>
  <mergeCells count="12">
    <mergeCell ref="B69:B71"/>
    <mergeCell ref="B3:Q3"/>
    <mergeCell ref="B4:Q4"/>
    <mergeCell ref="I5:Q5"/>
    <mergeCell ref="F7:Q7"/>
    <mergeCell ref="F8:Q8"/>
    <mergeCell ref="F9:N9"/>
    <mergeCell ref="B11:Q11"/>
    <mergeCell ref="B12:D12"/>
    <mergeCell ref="E12:F12"/>
    <mergeCell ref="C14:E14"/>
    <mergeCell ref="G14:Q14"/>
  </mergeCells>
  <phoneticPr fontId="18"/>
  <printOptions horizontalCentered="1"/>
  <pageMargins left="0.51181102362204722" right="0.51181102362204722" top="0.35433070866141736" bottom="0.35433070866141736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selection activeCell="S55" sqref="S55"/>
    </sheetView>
  </sheetViews>
  <sheetFormatPr defaultRowHeight="11.25" customHeight="1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1.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>
      <c r="B1" t="s">
        <v>53</v>
      </c>
      <c r="Q1" s="96" t="s">
        <v>52</v>
      </c>
    </row>
    <row r="2" spans="2:17" ht="7.5" customHeight="1">
      <c r="B2"/>
      <c r="Q2" s="57"/>
    </row>
    <row r="3" spans="2:17" ht="18" customHeight="1">
      <c r="B3" s="114" t="s">
        <v>54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2:17" ht="27" customHeight="1">
      <c r="B4" s="115" t="s">
        <v>64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2:17" ht="18" customHeight="1">
      <c r="B5" s="78"/>
      <c r="C5" s="78"/>
      <c r="D5" s="78"/>
      <c r="E5" s="78"/>
      <c r="F5" s="78"/>
      <c r="G5" s="78"/>
      <c r="H5" s="78"/>
      <c r="I5" s="116" t="s">
        <v>74</v>
      </c>
      <c r="J5" s="116"/>
      <c r="K5" s="116"/>
      <c r="L5" s="116"/>
      <c r="M5" s="116"/>
      <c r="N5" s="116"/>
      <c r="O5" s="116"/>
      <c r="P5" s="116"/>
      <c r="Q5" s="116"/>
    </row>
    <row r="6" spans="2:17" ht="18" customHeight="1">
      <c r="B6" s="79" t="s">
        <v>56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2:17" ht="18" customHeight="1">
      <c r="B7" s="78"/>
      <c r="C7" s="78"/>
      <c r="D7" s="78"/>
      <c r="E7" s="78"/>
      <c r="F7" s="117" t="s">
        <v>57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</row>
    <row r="8" spans="2:17" ht="27" customHeight="1">
      <c r="B8" s="78"/>
      <c r="C8" s="78"/>
      <c r="D8" s="78"/>
      <c r="E8" s="78"/>
      <c r="F8" s="118" t="s">
        <v>60</v>
      </c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2:17" ht="18" customHeight="1">
      <c r="B9" s="78"/>
      <c r="C9" s="78"/>
      <c r="D9" s="78"/>
      <c r="E9" s="78"/>
      <c r="F9" s="119" t="s">
        <v>59</v>
      </c>
      <c r="G9" s="119"/>
      <c r="H9" s="119"/>
      <c r="I9" s="119"/>
      <c r="J9" s="119"/>
      <c r="K9" s="119"/>
      <c r="L9" s="119"/>
      <c r="M9" s="119"/>
      <c r="N9" s="119"/>
      <c r="O9" s="80" t="s">
        <v>58</v>
      </c>
      <c r="P9" s="81"/>
      <c r="Q9" s="92"/>
    </row>
    <row r="10" spans="2:17" ht="7.5" customHeight="1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2:17" ht="33" customHeight="1" thickBot="1">
      <c r="B11" s="120" t="s">
        <v>70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</row>
    <row r="12" spans="2:17" ht="25.5" customHeight="1" thickBot="1">
      <c r="B12" s="122" t="s">
        <v>61</v>
      </c>
      <c r="C12" s="123"/>
      <c r="D12" s="124"/>
      <c r="E12" s="125">
        <f>F78</f>
        <v>15457378</v>
      </c>
      <c r="F12" s="126"/>
      <c r="G12" s="97" t="s">
        <v>63</v>
      </c>
      <c r="H12" s="98"/>
      <c r="I12" s="99" t="s">
        <v>62</v>
      </c>
      <c r="J12" s="98"/>
      <c r="K12" s="100"/>
      <c r="L12" s="101"/>
      <c r="M12" s="102"/>
      <c r="N12" s="102"/>
      <c r="O12" s="102"/>
      <c r="P12" s="102"/>
      <c r="Q12" s="103"/>
    </row>
    <row r="13" spans="2:17" ht="7.5" customHeight="1" thickBot="1">
      <c r="Q13" s="1"/>
    </row>
    <row r="14" spans="2:17" s="8" customFormat="1" ht="11.25" customHeight="1">
      <c r="B14" s="63" t="s">
        <v>0</v>
      </c>
      <c r="C14" s="127" t="s">
        <v>1</v>
      </c>
      <c r="D14" s="128"/>
      <c r="E14" s="129"/>
      <c r="F14" s="64" t="s">
        <v>55</v>
      </c>
      <c r="G14" s="127" t="s">
        <v>42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30"/>
    </row>
    <row r="15" spans="2:17" ht="11.25" customHeight="1">
      <c r="B15" s="65"/>
      <c r="C15" s="9"/>
      <c r="D15" s="10"/>
      <c r="E15" s="32"/>
      <c r="F15" s="38"/>
      <c r="G15" s="39"/>
      <c r="H15" s="12"/>
      <c r="I15" s="11"/>
      <c r="J15" s="11"/>
      <c r="K15" s="10"/>
      <c r="L15" s="11"/>
      <c r="M15" s="10"/>
      <c r="N15" s="10"/>
      <c r="O15" s="11"/>
      <c r="P15" s="10"/>
      <c r="Q15" s="66"/>
    </row>
    <row r="16" spans="2:17" ht="11.25" customHeight="1">
      <c r="B16" s="67" t="s">
        <v>2</v>
      </c>
      <c r="C16" s="13"/>
      <c r="D16" s="14"/>
      <c r="E16" s="33"/>
      <c r="F16" s="50">
        <f>SUM(F18:F23)</f>
        <v>2870000</v>
      </c>
      <c r="G16" s="40"/>
      <c r="H16" s="16"/>
      <c r="I16" s="15"/>
      <c r="J16" s="15"/>
      <c r="K16" s="14"/>
      <c r="L16" s="15"/>
      <c r="M16" s="14"/>
      <c r="N16" s="14"/>
      <c r="O16" s="15"/>
      <c r="P16" s="14"/>
      <c r="Q16" s="68"/>
    </row>
    <row r="17" spans="2:17" ht="11.25" customHeight="1">
      <c r="B17" s="67"/>
      <c r="C17" s="13"/>
      <c r="D17" s="14"/>
      <c r="E17" s="33"/>
      <c r="F17" s="50"/>
      <c r="G17" s="40"/>
      <c r="H17" s="16"/>
      <c r="I17" s="15"/>
      <c r="J17" s="15"/>
      <c r="K17" s="14"/>
      <c r="L17" s="15"/>
      <c r="M17" s="14"/>
      <c r="N17" s="14"/>
      <c r="O17" s="15"/>
      <c r="P17" s="14"/>
      <c r="Q17" s="68"/>
    </row>
    <row r="18" spans="2:17" s="6" customFormat="1" ht="11.25" customHeight="1">
      <c r="B18" s="67"/>
      <c r="C18" s="22"/>
      <c r="D18" s="23"/>
      <c r="E18" s="58" t="s">
        <v>66</v>
      </c>
      <c r="F18" s="51">
        <f>ROUNDDOWN(I18*L18,0)</f>
        <v>70000</v>
      </c>
      <c r="G18" s="42"/>
      <c r="H18" s="25" t="s">
        <v>6</v>
      </c>
      <c r="I18" s="59">
        <v>7000</v>
      </c>
      <c r="J18" s="24" t="s">
        <v>15</v>
      </c>
      <c r="K18" s="23" t="s">
        <v>7</v>
      </c>
      <c r="L18" s="60">
        <v>10</v>
      </c>
      <c r="M18" s="23" t="s">
        <v>8</v>
      </c>
      <c r="N18" s="23"/>
      <c r="O18" s="24"/>
      <c r="P18" s="23"/>
      <c r="Q18" s="69"/>
    </row>
    <row r="19" spans="2:17" s="6" customFormat="1" ht="11.25" customHeight="1">
      <c r="B19" s="67"/>
      <c r="C19" s="22"/>
      <c r="D19" s="23"/>
      <c r="E19" s="58" t="s">
        <v>65</v>
      </c>
      <c r="F19" s="51">
        <f t="shared" ref="F19:F22" si="0">ROUNDDOWN(I19*L19,0)</f>
        <v>600000</v>
      </c>
      <c r="G19" s="42"/>
      <c r="H19" s="25" t="s">
        <v>6</v>
      </c>
      <c r="I19" s="59">
        <v>6000</v>
      </c>
      <c r="J19" s="24" t="s">
        <v>15</v>
      </c>
      <c r="K19" s="23" t="s">
        <v>7</v>
      </c>
      <c r="L19" s="60">
        <v>100</v>
      </c>
      <c r="M19" s="23" t="s">
        <v>8</v>
      </c>
      <c r="N19" s="23"/>
      <c r="O19" s="24"/>
      <c r="P19" s="23"/>
      <c r="Q19" s="69"/>
    </row>
    <row r="20" spans="2:17" s="6" customFormat="1" ht="11.25" customHeight="1">
      <c r="B20" s="67"/>
      <c r="C20" s="22"/>
      <c r="D20" s="23"/>
      <c r="E20" s="58" t="s">
        <v>26</v>
      </c>
      <c r="F20" s="51">
        <f t="shared" si="0"/>
        <v>1000000</v>
      </c>
      <c r="G20" s="42"/>
      <c r="H20" s="25" t="s">
        <v>6</v>
      </c>
      <c r="I20" s="59">
        <v>5000</v>
      </c>
      <c r="J20" s="24" t="s">
        <v>15</v>
      </c>
      <c r="K20" s="23" t="s">
        <v>7</v>
      </c>
      <c r="L20" s="60">
        <v>200</v>
      </c>
      <c r="M20" s="23" t="s">
        <v>8</v>
      </c>
      <c r="N20" s="23"/>
      <c r="O20" s="24"/>
      <c r="P20" s="23"/>
      <c r="Q20" s="69"/>
    </row>
    <row r="21" spans="2:17" s="6" customFormat="1" ht="11.25" customHeight="1">
      <c r="B21" s="67"/>
      <c r="C21" s="22"/>
      <c r="D21" s="23"/>
      <c r="E21" s="58" t="s">
        <v>27</v>
      </c>
      <c r="F21" s="51">
        <f t="shared" si="0"/>
        <v>900000</v>
      </c>
      <c r="G21" s="42"/>
      <c r="H21" s="25" t="s">
        <v>6</v>
      </c>
      <c r="I21" s="59">
        <v>4500</v>
      </c>
      <c r="J21" s="24" t="s">
        <v>15</v>
      </c>
      <c r="K21" s="23" t="s">
        <v>7</v>
      </c>
      <c r="L21" s="60">
        <v>200</v>
      </c>
      <c r="M21" s="23" t="s">
        <v>8</v>
      </c>
      <c r="N21" s="23"/>
      <c r="O21" s="24"/>
      <c r="P21" s="23"/>
      <c r="Q21" s="69"/>
    </row>
    <row r="22" spans="2:17" s="6" customFormat="1" ht="11.25" customHeight="1">
      <c r="B22" s="67"/>
      <c r="C22" s="22"/>
      <c r="D22" s="23"/>
      <c r="E22" s="58" t="s">
        <v>28</v>
      </c>
      <c r="F22" s="51">
        <f t="shared" si="0"/>
        <v>300000</v>
      </c>
      <c r="G22" s="42"/>
      <c r="H22" s="25" t="s">
        <v>6</v>
      </c>
      <c r="I22" s="59">
        <v>3000</v>
      </c>
      <c r="J22" s="24" t="s">
        <v>15</v>
      </c>
      <c r="K22" s="23" t="s">
        <v>7</v>
      </c>
      <c r="L22" s="60">
        <v>100</v>
      </c>
      <c r="M22" s="23" t="s">
        <v>8</v>
      </c>
      <c r="N22" s="23"/>
      <c r="O22" s="24"/>
      <c r="P22" s="23"/>
      <c r="Q22" s="69"/>
    </row>
    <row r="23" spans="2:17" ht="11.25" customHeight="1">
      <c r="B23" s="70"/>
      <c r="C23" s="17"/>
      <c r="D23" s="3"/>
      <c r="E23" s="34"/>
      <c r="F23" s="52"/>
      <c r="G23" s="41"/>
      <c r="H23" s="18"/>
      <c r="I23" s="5"/>
      <c r="J23" s="5"/>
      <c r="K23" s="3"/>
      <c r="L23" s="5"/>
      <c r="M23" s="3"/>
      <c r="N23" s="3"/>
      <c r="O23" s="5"/>
      <c r="P23" s="3"/>
      <c r="Q23" s="71"/>
    </row>
    <row r="24" spans="2:17" ht="11.25" customHeight="1">
      <c r="B24" s="65"/>
      <c r="C24" s="9"/>
      <c r="D24" s="10"/>
      <c r="E24" s="32"/>
      <c r="F24" s="53"/>
      <c r="G24" s="39"/>
      <c r="H24" s="12"/>
      <c r="I24" s="11"/>
      <c r="J24" s="11"/>
      <c r="K24" s="10"/>
      <c r="L24" s="11"/>
      <c r="M24" s="10"/>
      <c r="N24" s="10"/>
      <c r="O24" s="11"/>
      <c r="P24" s="10"/>
      <c r="Q24" s="66"/>
    </row>
    <row r="25" spans="2:17" ht="11.25" customHeight="1">
      <c r="B25" s="67" t="s">
        <v>3</v>
      </c>
      <c r="C25" s="13"/>
      <c r="D25" s="14"/>
      <c r="E25" s="33"/>
      <c r="F25" s="50">
        <f>F27+F34+F43+F48+F51+F54+F58+F63+F66</f>
        <v>4818526</v>
      </c>
      <c r="G25" s="40"/>
      <c r="H25" s="16"/>
      <c r="I25" s="15"/>
      <c r="J25" s="15"/>
      <c r="K25" s="14"/>
      <c r="L25" s="15"/>
      <c r="M25" s="14"/>
      <c r="N25" s="14"/>
      <c r="O25" s="15"/>
      <c r="P25" s="14"/>
      <c r="Q25" s="68"/>
    </row>
    <row r="26" spans="2:17" ht="11.25" customHeight="1">
      <c r="B26" s="67"/>
      <c r="C26" s="13"/>
      <c r="D26" s="14"/>
      <c r="E26" s="33"/>
      <c r="F26" s="50"/>
      <c r="G26" s="41"/>
      <c r="H26" s="18"/>
      <c r="I26" s="5"/>
      <c r="J26" s="5"/>
      <c r="K26" s="3"/>
      <c r="L26" s="5"/>
      <c r="M26" s="3"/>
      <c r="N26" s="3"/>
      <c r="O26" s="5"/>
      <c r="P26" s="3"/>
      <c r="Q26" s="71"/>
    </row>
    <row r="27" spans="2:17" s="6" customFormat="1" ht="11.25" customHeight="1">
      <c r="B27" s="67"/>
      <c r="C27" s="46" t="s">
        <v>9</v>
      </c>
      <c r="D27" s="47"/>
      <c r="E27" s="48"/>
      <c r="F27" s="54">
        <f>SUM(F28:F33)</f>
        <v>268526</v>
      </c>
      <c r="G27" s="44"/>
      <c r="H27" s="21"/>
      <c r="I27" s="31"/>
      <c r="J27" s="31"/>
      <c r="K27" s="30"/>
      <c r="L27" s="31"/>
      <c r="M27" s="30"/>
      <c r="N27" s="30"/>
      <c r="O27" s="31"/>
      <c r="P27" s="30"/>
      <c r="Q27" s="72"/>
    </row>
    <row r="28" spans="2:17" s="6" customFormat="1" ht="11.25" customHeight="1">
      <c r="B28" s="67"/>
      <c r="C28" s="22"/>
      <c r="D28" s="58" t="s">
        <v>18</v>
      </c>
      <c r="E28" s="23"/>
      <c r="F28" s="51"/>
      <c r="G28" s="42"/>
      <c r="H28" s="49"/>
      <c r="I28" s="23"/>
      <c r="J28" s="23"/>
      <c r="K28" s="23"/>
      <c r="L28" s="23"/>
      <c r="M28" s="23"/>
      <c r="N28" s="23"/>
      <c r="O28" s="23"/>
      <c r="P28" s="23"/>
      <c r="Q28" s="73"/>
    </row>
    <row r="29" spans="2:17" s="6" customFormat="1" ht="11.25" customHeight="1">
      <c r="B29" s="67"/>
      <c r="C29" s="22"/>
      <c r="D29" s="61"/>
      <c r="E29" s="61" t="s">
        <v>30</v>
      </c>
      <c r="F29" s="51">
        <f>ROUNDDOWN(I29*L29*O29,0)</f>
        <v>185190</v>
      </c>
      <c r="G29" s="22"/>
      <c r="H29" s="25" t="s">
        <v>6</v>
      </c>
      <c r="I29" s="59">
        <v>18519</v>
      </c>
      <c r="J29" s="24" t="s">
        <v>15</v>
      </c>
      <c r="K29" s="23" t="s">
        <v>7</v>
      </c>
      <c r="L29" s="59">
        <v>2</v>
      </c>
      <c r="M29" s="23" t="s">
        <v>16</v>
      </c>
      <c r="N29" s="23" t="s">
        <v>7</v>
      </c>
      <c r="O29" s="61">
        <v>5</v>
      </c>
      <c r="P29" s="23" t="s">
        <v>17</v>
      </c>
      <c r="Q29" s="69"/>
    </row>
    <row r="30" spans="2:17" s="6" customFormat="1" ht="11.25" customHeight="1">
      <c r="B30" s="67"/>
      <c r="C30" s="22"/>
      <c r="D30" s="61"/>
      <c r="E30" s="61" t="s">
        <v>31</v>
      </c>
      <c r="F30" s="51">
        <f>ROUNDDOWN(I30*L30*O30,0)</f>
        <v>55556</v>
      </c>
      <c r="G30" s="22"/>
      <c r="H30" s="25" t="s">
        <v>6</v>
      </c>
      <c r="I30" s="59">
        <v>27778</v>
      </c>
      <c r="J30" s="24" t="s">
        <v>15</v>
      </c>
      <c r="K30" s="23" t="s">
        <v>7</v>
      </c>
      <c r="L30" s="59">
        <v>1</v>
      </c>
      <c r="M30" s="23" t="s">
        <v>16</v>
      </c>
      <c r="N30" s="23" t="s">
        <v>7</v>
      </c>
      <c r="O30" s="61">
        <v>2</v>
      </c>
      <c r="P30" s="23" t="s">
        <v>17</v>
      </c>
      <c r="Q30" s="69"/>
    </row>
    <row r="31" spans="2:17" s="6" customFormat="1" ht="11.25" customHeight="1">
      <c r="B31" s="67"/>
      <c r="C31" s="22"/>
      <c r="D31" s="58" t="s">
        <v>19</v>
      </c>
      <c r="E31" s="23"/>
      <c r="F31" s="51"/>
      <c r="G31" s="42"/>
      <c r="H31" s="23"/>
      <c r="I31" s="61"/>
      <c r="J31" s="23"/>
      <c r="K31" s="23"/>
      <c r="L31" s="61"/>
      <c r="M31" s="23"/>
      <c r="N31" s="23"/>
      <c r="O31" s="61"/>
      <c r="P31" s="23"/>
      <c r="Q31" s="73"/>
    </row>
    <row r="32" spans="2:17" s="6" customFormat="1" ht="11.25" customHeight="1">
      <c r="B32" s="67"/>
      <c r="C32" s="22"/>
      <c r="D32" s="23"/>
      <c r="E32" s="61" t="s">
        <v>29</v>
      </c>
      <c r="F32" s="51">
        <f>ROUNDDOWN(I32*L32*O32,0)</f>
        <v>27780</v>
      </c>
      <c r="G32" s="42"/>
      <c r="H32" s="25" t="s">
        <v>6</v>
      </c>
      <c r="I32" s="59">
        <v>9260</v>
      </c>
      <c r="J32" s="24" t="s">
        <v>15</v>
      </c>
      <c r="K32" s="23" t="s">
        <v>7</v>
      </c>
      <c r="L32" s="59">
        <v>1</v>
      </c>
      <c r="M32" s="23" t="s">
        <v>16</v>
      </c>
      <c r="N32" s="23" t="s">
        <v>7</v>
      </c>
      <c r="O32" s="59">
        <v>3</v>
      </c>
      <c r="P32" s="23" t="s">
        <v>17</v>
      </c>
      <c r="Q32" s="69"/>
    </row>
    <row r="33" spans="2:17" s="6" customFormat="1" ht="11.25" customHeight="1">
      <c r="B33" s="67"/>
      <c r="C33" s="22"/>
      <c r="D33" s="23"/>
      <c r="E33" s="35"/>
      <c r="F33" s="51"/>
      <c r="G33" s="43"/>
      <c r="H33" s="27"/>
      <c r="I33" s="27"/>
      <c r="J33" s="27"/>
      <c r="K33" s="27"/>
      <c r="L33" s="27"/>
      <c r="M33" s="27"/>
      <c r="N33" s="27"/>
      <c r="O33" s="27"/>
      <c r="P33" s="27"/>
      <c r="Q33" s="74"/>
    </row>
    <row r="34" spans="2:17" s="6" customFormat="1" ht="11.25" customHeight="1">
      <c r="B34" s="67"/>
      <c r="C34" s="46" t="s">
        <v>10</v>
      </c>
      <c r="D34" s="47"/>
      <c r="E34" s="48"/>
      <c r="F34" s="54">
        <f>SUM(F35:F42)</f>
        <v>839000</v>
      </c>
      <c r="G34" s="42"/>
      <c r="H34" s="25"/>
      <c r="I34" s="24"/>
      <c r="J34" s="24"/>
      <c r="K34" s="23"/>
      <c r="L34" s="24"/>
      <c r="M34" s="23"/>
      <c r="N34" s="23"/>
      <c r="O34" s="24"/>
      <c r="P34" s="23"/>
      <c r="Q34" s="69"/>
    </row>
    <row r="35" spans="2:17" s="6" customFormat="1" ht="11.25" customHeight="1">
      <c r="B35" s="67"/>
      <c r="C35" s="22"/>
      <c r="D35" s="61" t="s">
        <v>20</v>
      </c>
      <c r="E35" s="35"/>
      <c r="F35" s="51"/>
      <c r="G35" s="42"/>
      <c r="H35" s="25"/>
      <c r="I35" s="24"/>
      <c r="J35" s="24"/>
      <c r="K35" s="23"/>
      <c r="L35" s="24"/>
      <c r="M35" s="23"/>
      <c r="N35" s="23"/>
      <c r="O35" s="24"/>
      <c r="P35" s="23"/>
      <c r="Q35" s="69"/>
    </row>
    <row r="36" spans="2:17" s="6" customFormat="1" ht="11.25" customHeight="1">
      <c r="B36" s="67"/>
      <c r="C36" s="22"/>
      <c r="D36" s="23"/>
      <c r="E36" s="61" t="s">
        <v>32</v>
      </c>
      <c r="F36" s="51">
        <f>ROUNDDOWN(I36*L36,0)</f>
        <v>300000</v>
      </c>
      <c r="G36" s="42"/>
      <c r="H36" s="25" t="s">
        <v>6</v>
      </c>
      <c r="I36" s="59">
        <v>100000</v>
      </c>
      <c r="J36" s="24" t="s">
        <v>15</v>
      </c>
      <c r="K36" s="23" t="s">
        <v>7</v>
      </c>
      <c r="L36" s="59">
        <v>3</v>
      </c>
      <c r="M36" s="23" t="s">
        <v>17</v>
      </c>
      <c r="N36" s="23"/>
      <c r="O36" s="24"/>
      <c r="P36" s="23"/>
      <c r="Q36" s="69"/>
    </row>
    <row r="37" spans="2:17" s="6" customFormat="1" ht="11.25" customHeight="1">
      <c r="B37" s="67"/>
      <c r="C37" s="22"/>
      <c r="D37" s="23"/>
      <c r="E37" s="61" t="s">
        <v>33</v>
      </c>
      <c r="F37" s="51">
        <f>ROUNDDOWN(I37*L37,0)</f>
        <v>500000</v>
      </c>
      <c r="G37" s="42"/>
      <c r="H37" s="25" t="s">
        <v>6</v>
      </c>
      <c r="I37" s="59">
        <v>100000</v>
      </c>
      <c r="J37" s="24" t="s">
        <v>15</v>
      </c>
      <c r="K37" s="23" t="s">
        <v>7</v>
      </c>
      <c r="L37" s="59">
        <v>5</v>
      </c>
      <c r="M37" s="23" t="s">
        <v>17</v>
      </c>
      <c r="N37" s="23"/>
      <c r="O37" s="24"/>
      <c r="P37" s="23"/>
      <c r="Q37" s="69"/>
    </row>
    <row r="38" spans="2:17" s="6" customFormat="1" ht="11.25" customHeight="1">
      <c r="B38" s="67"/>
      <c r="C38" s="22"/>
      <c r="D38" s="23"/>
      <c r="E38" s="35"/>
      <c r="F38" s="51"/>
      <c r="G38" s="42"/>
      <c r="H38" s="25"/>
      <c r="I38" s="24"/>
      <c r="J38" s="24"/>
      <c r="K38" s="23"/>
      <c r="L38" s="24"/>
      <c r="M38" s="23"/>
      <c r="N38" s="23"/>
      <c r="O38" s="24"/>
      <c r="P38" s="23"/>
      <c r="Q38" s="69"/>
    </row>
    <row r="39" spans="2:17" s="6" customFormat="1" ht="11.25" customHeight="1">
      <c r="B39" s="67"/>
      <c r="C39" s="22"/>
      <c r="D39" s="61" t="s">
        <v>34</v>
      </c>
      <c r="E39" s="35"/>
      <c r="F39" s="51"/>
      <c r="G39" s="42"/>
      <c r="H39" s="25"/>
      <c r="I39" s="24"/>
      <c r="J39" s="24"/>
      <c r="K39" s="23"/>
      <c r="L39" s="24"/>
      <c r="M39" s="23"/>
      <c r="N39" s="23"/>
      <c r="O39" s="24"/>
      <c r="P39" s="23"/>
      <c r="Q39" s="69"/>
    </row>
    <row r="40" spans="2:17" s="6" customFormat="1" ht="11.25" customHeight="1">
      <c r="B40" s="67"/>
      <c r="C40" s="22"/>
      <c r="D40" s="23"/>
      <c r="E40" s="61" t="s">
        <v>32</v>
      </c>
      <c r="F40" s="51">
        <f>ROUNDDOWN(I40*L40*O40,0)</f>
        <v>9000</v>
      </c>
      <c r="G40" s="42"/>
      <c r="H40" s="25" t="s">
        <v>6</v>
      </c>
      <c r="I40" s="59">
        <v>300</v>
      </c>
      <c r="J40" s="24" t="s">
        <v>15</v>
      </c>
      <c r="K40" s="23" t="s">
        <v>7</v>
      </c>
      <c r="L40" s="59">
        <v>10</v>
      </c>
      <c r="M40" s="23" t="s">
        <v>16</v>
      </c>
      <c r="N40" s="23" t="s">
        <v>7</v>
      </c>
      <c r="O40" s="59">
        <v>3</v>
      </c>
      <c r="P40" s="23" t="s">
        <v>17</v>
      </c>
      <c r="Q40" s="69"/>
    </row>
    <row r="41" spans="2:17" s="6" customFormat="1" ht="11.25" customHeight="1">
      <c r="B41" s="67"/>
      <c r="C41" s="22"/>
      <c r="D41" s="23"/>
      <c r="E41" s="61" t="s">
        <v>33</v>
      </c>
      <c r="F41" s="51">
        <f>ROUNDDOWN(I41*L41*O41,0)</f>
        <v>30000</v>
      </c>
      <c r="G41" s="42"/>
      <c r="H41" s="25" t="s">
        <v>6</v>
      </c>
      <c r="I41" s="59">
        <v>300</v>
      </c>
      <c r="J41" s="24" t="s">
        <v>15</v>
      </c>
      <c r="K41" s="23" t="s">
        <v>7</v>
      </c>
      <c r="L41" s="59">
        <v>20</v>
      </c>
      <c r="M41" s="23" t="s">
        <v>16</v>
      </c>
      <c r="N41" s="23" t="s">
        <v>7</v>
      </c>
      <c r="O41" s="59">
        <v>5</v>
      </c>
      <c r="P41" s="23" t="s">
        <v>17</v>
      </c>
      <c r="Q41" s="69"/>
    </row>
    <row r="42" spans="2:17" s="6" customFormat="1" ht="11.25" customHeight="1">
      <c r="B42" s="67"/>
      <c r="C42" s="22"/>
      <c r="D42" s="23"/>
      <c r="E42" s="35"/>
      <c r="F42" s="51"/>
      <c r="G42" s="43"/>
      <c r="H42" s="45"/>
      <c r="I42" s="28"/>
      <c r="J42" s="28"/>
      <c r="K42" s="27"/>
      <c r="L42" s="28"/>
      <c r="M42" s="27"/>
      <c r="N42" s="27"/>
      <c r="O42" s="28"/>
      <c r="P42" s="27"/>
      <c r="Q42" s="75"/>
    </row>
    <row r="43" spans="2:17" s="6" customFormat="1" ht="11.25" customHeight="1">
      <c r="B43" s="67"/>
      <c r="C43" s="46" t="s">
        <v>11</v>
      </c>
      <c r="D43" s="47"/>
      <c r="E43" s="48"/>
      <c r="F43" s="54">
        <f>SUM(F44:F47)</f>
        <v>1300000</v>
      </c>
      <c r="G43" s="42"/>
      <c r="H43" s="25"/>
      <c r="I43" s="24"/>
      <c r="J43" s="24"/>
      <c r="K43" s="23"/>
      <c r="L43" s="24"/>
      <c r="M43" s="23"/>
      <c r="N43" s="23"/>
      <c r="O43" s="24"/>
      <c r="P43" s="23"/>
      <c r="Q43" s="69"/>
    </row>
    <row r="44" spans="2:17" s="6" customFormat="1" ht="11.25" customHeight="1">
      <c r="B44" s="67"/>
      <c r="C44" s="29"/>
      <c r="D44" s="30" t="s">
        <v>21</v>
      </c>
      <c r="E44" s="37"/>
      <c r="F44" s="56"/>
      <c r="G44" s="42"/>
      <c r="H44" s="25"/>
      <c r="I44" s="24"/>
      <c r="J44" s="24"/>
      <c r="K44" s="23"/>
      <c r="L44" s="24"/>
      <c r="M44" s="23"/>
      <c r="N44" s="23"/>
      <c r="O44" s="24"/>
      <c r="P44" s="23"/>
      <c r="Q44" s="69"/>
    </row>
    <row r="45" spans="2:17" s="6" customFormat="1" ht="11.25" customHeight="1">
      <c r="B45" s="67"/>
      <c r="C45" s="22"/>
      <c r="D45" s="23"/>
      <c r="E45" s="61" t="s">
        <v>32</v>
      </c>
      <c r="F45" s="51">
        <f>ROUNDDOWN(I45*L45*O45,0)</f>
        <v>300000</v>
      </c>
      <c r="G45" s="42"/>
      <c r="H45" s="25" t="s">
        <v>6</v>
      </c>
      <c r="I45" s="59">
        <v>20000</v>
      </c>
      <c r="J45" s="24" t="s">
        <v>15</v>
      </c>
      <c r="K45" s="23" t="s">
        <v>7</v>
      </c>
      <c r="L45" s="59">
        <v>5</v>
      </c>
      <c r="M45" s="23" t="s">
        <v>16</v>
      </c>
      <c r="N45" s="23" t="s">
        <v>7</v>
      </c>
      <c r="O45" s="59">
        <v>3</v>
      </c>
      <c r="P45" s="23" t="s">
        <v>17</v>
      </c>
      <c r="Q45" s="69"/>
    </row>
    <row r="46" spans="2:17" s="6" customFormat="1" ht="11.25" customHeight="1">
      <c r="B46" s="67"/>
      <c r="C46" s="22"/>
      <c r="D46" s="23"/>
      <c r="E46" s="61" t="s">
        <v>33</v>
      </c>
      <c r="F46" s="51">
        <f>ROUNDDOWN(I46*L46*O46,0)</f>
        <v>1000000</v>
      </c>
      <c r="G46" s="42"/>
      <c r="H46" s="25" t="s">
        <v>6</v>
      </c>
      <c r="I46" s="59">
        <v>20000</v>
      </c>
      <c r="J46" s="24" t="s">
        <v>15</v>
      </c>
      <c r="K46" s="23" t="s">
        <v>7</v>
      </c>
      <c r="L46" s="59">
        <v>10</v>
      </c>
      <c r="M46" s="23" t="s">
        <v>16</v>
      </c>
      <c r="N46" s="23" t="s">
        <v>7</v>
      </c>
      <c r="O46" s="59">
        <v>5</v>
      </c>
      <c r="P46" s="23" t="s">
        <v>17</v>
      </c>
      <c r="Q46" s="69"/>
    </row>
    <row r="47" spans="2:17" s="7" customFormat="1" ht="11.25" customHeight="1">
      <c r="B47" s="67"/>
      <c r="C47" s="26"/>
      <c r="D47" s="27"/>
      <c r="E47" s="36"/>
      <c r="F47" s="55"/>
      <c r="G47" s="43"/>
      <c r="H47" s="45"/>
      <c r="I47" s="28"/>
      <c r="J47" s="28"/>
      <c r="K47" s="27"/>
      <c r="L47" s="28"/>
      <c r="M47" s="27"/>
      <c r="N47" s="27"/>
      <c r="O47" s="28"/>
      <c r="P47" s="27"/>
      <c r="Q47" s="75"/>
    </row>
    <row r="48" spans="2:17" s="7" customFormat="1" ht="11.25" customHeight="1">
      <c r="B48" s="67"/>
      <c r="C48" s="46" t="s">
        <v>75</v>
      </c>
      <c r="D48" s="47"/>
      <c r="E48" s="48"/>
      <c r="F48" s="54">
        <f>SUM(F49:F50)</f>
        <v>400000</v>
      </c>
      <c r="G48" s="42"/>
      <c r="H48" s="25"/>
      <c r="I48" s="24"/>
      <c r="J48" s="24"/>
      <c r="K48" s="23"/>
      <c r="L48" s="24"/>
      <c r="M48" s="23"/>
      <c r="N48" s="23"/>
      <c r="O48" s="24"/>
      <c r="P48" s="23"/>
      <c r="Q48" s="69"/>
    </row>
    <row r="49" spans="2:17" s="7" customFormat="1" ht="11.25" customHeight="1">
      <c r="B49" s="67"/>
      <c r="C49" s="29"/>
      <c r="D49" s="61" t="s">
        <v>51</v>
      </c>
      <c r="E49" s="37"/>
      <c r="F49" s="51">
        <f>ROUNDDOWN(I49*L49,0)</f>
        <v>400000</v>
      </c>
      <c r="G49" s="42"/>
      <c r="H49" s="25" t="s">
        <v>6</v>
      </c>
      <c r="I49" s="59">
        <v>50000</v>
      </c>
      <c r="J49" s="24" t="s">
        <v>15</v>
      </c>
      <c r="K49" s="23" t="s">
        <v>7</v>
      </c>
      <c r="L49" s="59">
        <v>8</v>
      </c>
      <c r="M49" s="23" t="s">
        <v>38</v>
      </c>
      <c r="N49" s="23"/>
      <c r="O49" s="59"/>
      <c r="P49" s="23"/>
      <c r="Q49" s="69"/>
    </row>
    <row r="50" spans="2:17" s="7" customFormat="1" ht="11.25" customHeight="1">
      <c r="B50" s="67"/>
      <c r="C50" s="26"/>
      <c r="D50" s="27"/>
      <c r="E50" s="36"/>
      <c r="F50" s="55"/>
      <c r="G50" s="43"/>
      <c r="H50" s="45"/>
      <c r="I50" s="28"/>
      <c r="J50" s="28"/>
      <c r="K50" s="27"/>
      <c r="L50" s="28"/>
      <c r="M50" s="27"/>
      <c r="N50" s="27"/>
      <c r="O50" s="28"/>
      <c r="P50" s="27"/>
      <c r="Q50" s="75"/>
    </row>
    <row r="51" spans="2:17" s="7" customFormat="1" ht="11.25" customHeight="1">
      <c r="B51" s="67"/>
      <c r="C51" s="46" t="s">
        <v>76</v>
      </c>
      <c r="D51" s="47"/>
      <c r="E51" s="48"/>
      <c r="F51" s="54">
        <f>SUM(F52:F53)</f>
        <v>50000</v>
      </c>
      <c r="G51" s="42"/>
      <c r="H51" s="25"/>
      <c r="I51" s="24"/>
      <c r="J51" s="24"/>
      <c r="K51" s="23"/>
      <c r="L51" s="24"/>
      <c r="M51" s="23"/>
      <c r="N51" s="23"/>
      <c r="O51" s="24"/>
      <c r="P51" s="23"/>
      <c r="Q51" s="69"/>
    </row>
    <row r="52" spans="2:17" s="7" customFormat="1" ht="11.25" customHeight="1">
      <c r="B52" s="67"/>
      <c r="C52" s="29"/>
      <c r="D52" s="61" t="s">
        <v>77</v>
      </c>
      <c r="E52" s="37"/>
      <c r="F52" s="51">
        <f>ROUNDDOWN(I52*L52,0)</f>
        <v>50000</v>
      </c>
      <c r="G52" s="42"/>
      <c r="H52" s="25" t="s">
        <v>6</v>
      </c>
      <c r="I52" s="59">
        <v>500</v>
      </c>
      <c r="J52" s="24" t="s">
        <v>15</v>
      </c>
      <c r="K52" s="23" t="s">
        <v>7</v>
      </c>
      <c r="L52" s="59">
        <v>100</v>
      </c>
      <c r="M52" s="23" t="s">
        <v>78</v>
      </c>
      <c r="N52" s="23"/>
      <c r="O52" s="59"/>
      <c r="P52" s="23"/>
      <c r="Q52" s="69"/>
    </row>
    <row r="53" spans="2:17" s="7" customFormat="1" ht="11.25" customHeight="1">
      <c r="B53" s="67"/>
      <c r="C53" s="26"/>
      <c r="D53" s="27"/>
      <c r="E53" s="36"/>
      <c r="F53" s="55"/>
      <c r="G53" s="43"/>
      <c r="H53" s="45"/>
      <c r="I53" s="28"/>
      <c r="J53" s="28"/>
      <c r="K53" s="27"/>
      <c r="L53" s="28"/>
      <c r="M53" s="27"/>
      <c r="N53" s="27"/>
      <c r="O53" s="28"/>
      <c r="P53" s="27"/>
      <c r="Q53" s="75"/>
    </row>
    <row r="54" spans="2:17" s="6" customFormat="1" ht="11.25" customHeight="1">
      <c r="B54" s="67"/>
      <c r="C54" s="46" t="s">
        <v>12</v>
      </c>
      <c r="D54" s="47"/>
      <c r="E54" s="48"/>
      <c r="F54" s="54">
        <f>SUM(F55:F57)</f>
        <v>1500000</v>
      </c>
      <c r="G54" s="44"/>
      <c r="H54" s="21"/>
      <c r="I54" s="31"/>
      <c r="J54" s="31"/>
      <c r="K54" s="30"/>
      <c r="L54" s="31"/>
      <c r="M54" s="30"/>
      <c r="N54" s="30"/>
      <c r="O54" s="31"/>
      <c r="P54" s="30"/>
      <c r="Q54" s="72"/>
    </row>
    <row r="55" spans="2:17" s="6" customFormat="1" ht="11.25" customHeight="1">
      <c r="B55" s="67"/>
      <c r="C55" s="22"/>
      <c r="D55" s="61" t="s">
        <v>35</v>
      </c>
      <c r="E55" s="35"/>
      <c r="F55" s="51">
        <v>1000000</v>
      </c>
      <c r="G55" s="42"/>
      <c r="H55" s="62" t="s">
        <v>22</v>
      </c>
      <c r="I55" s="59"/>
      <c r="J55" s="24"/>
      <c r="K55" s="23"/>
      <c r="L55" s="24"/>
      <c r="M55" s="23"/>
      <c r="N55" s="23"/>
      <c r="O55" s="24"/>
      <c r="P55" s="23"/>
      <c r="Q55" s="76"/>
    </row>
    <row r="56" spans="2:17" s="6" customFormat="1" ht="11.25" customHeight="1">
      <c r="B56" s="67"/>
      <c r="C56" s="22"/>
      <c r="D56" s="61" t="s">
        <v>50</v>
      </c>
      <c r="E56" s="35"/>
      <c r="F56" s="51">
        <v>500000</v>
      </c>
      <c r="G56" s="42"/>
      <c r="H56" s="62" t="s">
        <v>23</v>
      </c>
      <c r="I56" s="59"/>
      <c r="J56" s="24"/>
      <c r="K56" s="23"/>
      <c r="L56" s="24"/>
      <c r="M56" s="23"/>
      <c r="N56" s="23"/>
      <c r="O56" s="24"/>
      <c r="P56" s="23"/>
      <c r="Q56" s="76"/>
    </row>
    <row r="57" spans="2:17" s="6" customFormat="1" ht="11.25" customHeight="1">
      <c r="B57" s="67"/>
      <c r="C57" s="22"/>
      <c r="D57" s="23"/>
      <c r="E57" s="35"/>
      <c r="F57" s="51"/>
      <c r="G57" s="43"/>
      <c r="H57" s="20"/>
      <c r="I57" s="28"/>
      <c r="J57" s="28"/>
      <c r="K57" s="27"/>
      <c r="L57" s="28"/>
      <c r="M57" s="27"/>
      <c r="N57" s="27"/>
      <c r="O57" s="28"/>
      <c r="P57" s="27"/>
      <c r="Q57" s="75"/>
    </row>
    <row r="58" spans="2:17" s="6" customFormat="1" ht="11.25" customHeight="1">
      <c r="B58" s="67"/>
      <c r="C58" s="46" t="s">
        <v>13</v>
      </c>
      <c r="D58" s="47"/>
      <c r="E58" s="48"/>
      <c r="F58" s="54">
        <f>SUM(F59:F62)</f>
        <v>26000</v>
      </c>
      <c r="G58" s="42"/>
      <c r="H58" s="25"/>
      <c r="I58" s="24"/>
      <c r="J58" s="24"/>
      <c r="K58" s="23"/>
      <c r="L58" s="24"/>
      <c r="M58" s="23"/>
      <c r="N58" s="23"/>
      <c r="O58" s="24"/>
      <c r="P58" s="23"/>
      <c r="Q58" s="69"/>
    </row>
    <row r="59" spans="2:17" s="6" customFormat="1" ht="11.25" customHeight="1">
      <c r="B59" s="67"/>
      <c r="C59" s="22"/>
      <c r="D59" s="61" t="s">
        <v>36</v>
      </c>
      <c r="E59" s="35"/>
      <c r="F59" s="51"/>
      <c r="G59" s="42"/>
      <c r="H59" s="61"/>
      <c r="I59" s="24"/>
      <c r="J59" s="24"/>
      <c r="K59" s="23"/>
      <c r="L59" s="24"/>
      <c r="M59" s="23"/>
      <c r="N59" s="23"/>
      <c r="O59" s="24"/>
      <c r="P59" s="23"/>
      <c r="Q59" s="76"/>
    </row>
    <row r="60" spans="2:17" s="7" customFormat="1" ht="11.25" customHeight="1">
      <c r="B60" s="67"/>
      <c r="C60" s="22"/>
      <c r="D60" s="61"/>
      <c r="E60" s="61" t="s">
        <v>32</v>
      </c>
      <c r="F60" s="51">
        <f>ROUNDDOWN(I60*L60*O60,0)</f>
        <v>6000</v>
      </c>
      <c r="G60" s="42"/>
      <c r="H60" s="25" t="s">
        <v>6</v>
      </c>
      <c r="I60" s="59">
        <v>200</v>
      </c>
      <c r="J60" s="24" t="s">
        <v>15</v>
      </c>
      <c r="K60" s="23" t="s">
        <v>7</v>
      </c>
      <c r="L60" s="59">
        <v>10</v>
      </c>
      <c r="M60" s="23" t="s">
        <v>16</v>
      </c>
      <c r="N60" s="23" t="s">
        <v>7</v>
      </c>
      <c r="O60" s="59">
        <v>3</v>
      </c>
      <c r="P60" s="23" t="s">
        <v>17</v>
      </c>
      <c r="Q60" s="76"/>
    </row>
    <row r="61" spans="2:17" s="6" customFormat="1" ht="11.25" customHeight="1">
      <c r="B61" s="67"/>
      <c r="C61" s="22"/>
      <c r="D61" s="23"/>
      <c r="E61" s="61" t="s">
        <v>33</v>
      </c>
      <c r="F61" s="51">
        <f>ROUNDDOWN(I61*L61*O61,0)</f>
        <v>20000</v>
      </c>
      <c r="G61" s="42"/>
      <c r="H61" s="25" t="s">
        <v>6</v>
      </c>
      <c r="I61" s="59">
        <v>200</v>
      </c>
      <c r="J61" s="24" t="s">
        <v>15</v>
      </c>
      <c r="K61" s="23" t="s">
        <v>7</v>
      </c>
      <c r="L61" s="59">
        <v>20</v>
      </c>
      <c r="M61" s="23" t="s">
        <v>16</v>
      </c>
      <c r="N61" s="23" t="s">
        <v>7</v>
      </c>
      <c r="O61" s="59">
        <v>5</v>
      </c>
      <c r="P61" s="23" t="s">
        <v>17</v>
      </c>
      <c r="Q61" s="76"/>
    </row>
    <row r="62" spans="2:17" s="6" customFormat="1" ht="11.25" customHeight="1">
      <c r="B62" s="67"/>
      <c r="C62" s="22"/>
      <c r="D62" s="23"/>
      <c r="E62" s="35"/>
      <c r="F62" s="51"/>
      <c r="G62" s="43"/>
      <c r="H62" s="20"/>
      <c r="I62" s="28"/>
      <c r="J62" s="28"/>
      <c r="K62" s="27"/>
      <c r="L62" s="28"/>
      <c r="M62" s="27"/>
      <c r="N62" s="27"/>
      <c r="O62" s="28"/>
      <c r="P62" s="27"/>
      <c r="Q62" s="75"/>
    </row>
    <row r="63" spans="2:17" s="6" customFormat="1" ht="11.25" customHeight="1">
      <c r="B63" s="67"/>
      <c r="C63" s="46" t="s">
        <v>43</v>
      </c>
      <c r="D63" s="47"/>
      <c r="E63" s="48"/>
      <c r="F63" s="54">
        <f>SUM(F64:F65)</f>
        <v>400000</v>
      </c>
      <c r="G63" s="42"/>
      <c r="H63" s="25"/>
      <c r="I63" s="24"/>
      <c r="J63" s="24"/>
      <c r="K63" s="23"/>
      <c r="L63" s="24"/>
      <c r="M63" s="23"/>
      <c r="N63" s="23"/>
      <c r="O63" s="24"/>
      <c r="P63" s="23"/>
      <c r="Q63" s="69"/>
    </row>
    <row r="64" spans="2:17" s="7" customFormat="1" ht="11.25" customHeight="1">
      <c r="B64" s="67"/>
      <c r="C64" s="22"/>
      <c r="D64" s="61" t="s">
        <v>37</v>
      </c>
      <c r="E64" s="35"/>
      <c r="F64" s="51">
        <f>ROUNDDOWN(I64*L64,0)</f>
        <v>400000</v>
      </c>
      <c r="G64" s="42"/>
      <c r="H64" s="25" t="s">
        <v>6</v>
      </c>
      <c r="I64" s="59">
        <v>2000</v>
      </c>
      <c r="J64" s="24" t="s">
        <v>15</v>
      </c>
      <c r="K64" s="23" t="s">
        <v>7</v>
      </c>
      <c r="L64" s="59">
        <v>200</v>
      </c>
      <c r="M64" s="23" t="s">
        <v>8</v>
      </c>
      <c r="N64" s="23"/>
      <c r="O64" s="24"/>
      <c r="P64" s="23"/>
      <c r="Q64" s="69"/>
    </row>
    <row r="65" spans="2:17" s="6" customFormat="1" ht="11.25" customHeight="1">
      <c r="B65" s="67"/>
      <c r="C65" s="22"/>
      <c r="D65" s="23"/>
      <c r="E65" s="35"/>
      <c r="F65" s="51"/>
      <c r="G65" s="43"/>
      <c r="H65" s="45"/>
      <c r="I65" s="28"/>
      <c r="J65" s="28"/>
      <c r="K65" s="27"/>
      <c r="L65" s="28"/>
      <c r="M65" s="27"/>
      <c r="N65" s="27"/>
      <c r="O65" s="28"/>
      <c r="P65" s="27"/>
      <c r="Q65" s="75"/>
    </row>
    <row r="66" spans="2:17" s="6" customFormat="1" ht="11.25" customHeight="1">
      <c r="B66" s="67"/>
      <c r="C66" s="46" t="s">
        <v>14</v>
      </c>
      <c r="D66" s="47"/>
      <c r="E66" s="48"/>
      <c r="F66" s="54">
        <f>SUM(F67:F70)</f>
        <v>35000</v>
      </c>
      <c r="G66" s="42"/>
      <c r="H66" s="25"/>
      <c r="I66" s="24"/>
      <c r="J66" s="24"/>
      <c r="K66" s="23"/>
      <c r="L66" s="24"/>
      <c r="M66" s="23"/>
      <c r="N66" s="23"/>
      <c r="O66" s="24"/>
      <c r="P66" s="23"/>
      <c r="Q66" s="69"/>
    </row>
    <row r="67" spans="2:17" s="6" customFormat="1" ht="11.25" customHeight="1">
      <c r="B67" s="67"/>
      <c r="C67" s="22"/>
      <c r="D67" s="61" t="s">
        <v>44</v>
      </c>
      <c r="E67" s="35"/>
      <c r="F67" s="51">
        <v>5000</v>
      </c>
      <c r="G67" s="42"/>
      <c r="H67" s="61" t="s">
        <v>48</v>
      </c>
      <c r="I67" s="24"/>
      <c r="J67" s="24"/>
      <c r="K67" s="23"/>
      <c r="L67" s="24"/>
      <c r="M67" s="23"/>
      <c r="N67" s="23"/>
      <c r="O67" s="24"/>
      <c r="P67" s="23"/>
      <c r="Q67" s="76"/>
    </row>
    <row r="68" spans="2:17" s="7" customFormat="1" ht="11.25" customHeight="1">
      <c r="B68" s="67"/>
      <c r="C68" s="22"/>
      <c r="D68" s="61" t="s">
        <v>45</v>
      </c>
      <c r="E68" s="35"/>
      <c r="F68" s="51">
        <v>20000</v>
      </c>
      <c r="G68" s="42"/>
      <c r="H68" s="61" t="s">
        <v>49</v>
      </c>
      <c r="I68" s="24"/>
      <c r="J68" s="24"/>
      <c r="K68" s="23"/>
      <c r="L68" s="24"/>
      <c r="M68" s="23"/>
      <c r="N68" s="23"/>
      <c r="O68" s="24"/>
      <c r="P68" s="23"/>
      <c r="Q68" s="76"/>
    </row>
    <row r="69" spans="2:17" s="7" customFormat="1" ht="11.25" customHeight="1">
      <c r="B69" s="67"/>
      <c r="C69" s="22"/>
      <c r="D69" s="61" t="s">
        <v>46</v>
      </c>
      <c r="E69" s="35"/>
      <c r="F69" s="51">
        <v>10000</v>
      </c>
      <c r="G69" s="42"/>
      <c r="H69" s="61" t="s">
        <v>47</v>
      </c>
      <c r="I69" s="24"/>
      <c r="J69" s="24"/>
      <c r="K69" s="23"/>
      <c r="L69" s="24"/>
      <c r="M69" s="23"/>
      <c r="N69" s="23"/>
      <c r="O69" s="24"/>
      <c r="P69" s="23"/>
      <c r="Q69" s="76"/>
    </row>
    <row r="70" spans="2:17" s="6" customFormat="1" ht="11.25" customHeight="1">
      <c r="B70" s="70"/>
      <c r="C70" s="26"/>
      <c r="D70" s="27"/>
      <c r="E70" s="36"/>
      <c r="F70" s="55"/>
      <c r="G70" s="43"/>
      <c r="H70" s="20"/>
      <c r="I70" s="28"/>
      <c r="J70" s="28"/>
      <c r="K70" s="27"/>
      <c r="L70" s="28"/>
      <c r="M70" s="27"/>
      <c r="N70" s="27"/>
      <c r="O70" s="28"/>
      <c r="P70" s="27"/>
      <c r="Q70" s="77"/>
    </row>
    <row r="71" spans="2:17" s="6" customFormat="1" ht="11.25" customHeight="1">
      <c r="B71" s="65"/>
      <c r="C71" s="29"/>
      <c r="D71" s="30"/>
      <c r="E71" s="37"/>
      <c r="F71" s="56"/>
      <c r="G71" s="44"/>
      <c r="H71" s="21"/>
      <c r="I71" s="31"/>
      <c r="J71" s="31"/>
      <c r="K71" s="30"/>
      <c r="L71" s="31"/>
      <c r="M71" s="30"/>
      <c r="N71" s="30"/>
      <c r="O71" s="31"/>
      <c r="P71" s="30"/>
      <c r="Q71" s="72"/>
    </row>
    <row r="72" spans="2:17" ht="11.25" customHeight="1">
      <c r="B72" s="113" t="s">
        <v>24</v>
      </c>
      <c r="C72" s="13"/>
      <c r="D72" s="14"/>
      <c r="E72" s="33"/>
      <c r="F72" s="50">
        <f>SUM(F73:F76)</f>
        <v>7000000</v>
      </c>
      <c r="G72" s="40"/>
      <c r="H72" s="16"/>
      <c r="I72" s="15"/>
      <c r="J72" s="15"/>
      <c r="K72" s="14"/>
      <c r="L72" s="15"/>
      <c r="M72" s="14"/>
      <c r="N72" s="14"/>
      <c r="O72" s="15"/>
      <c r="P72" s="14"/>
      <c r="Q72" s="68"/>
    </row>
    <row r="73" spans="2:17" s="7" customFormat="1" ht="11.25" customHeight="1">
      <c r="B73" s="113"/>
      <c r="C73" s="22"/>
      <c r="D73" s="23"/>
      <c r="E73" s="35"/>
      <c r="F73" s="51"/>
      <c r="G73" s="42"/>
      <c r="H73" s="25"/>
      <c r="I73" s="24"/>
      <c r="J73" s="24"/>
      <c r="K73" s="23"/>
      <c r="L73" s="24"/>
      <c r="M73" s="23"/>
      <c r="N73" s="23"/>
      <c r="O73" s="24"/>
      <c r="P73" s="23"/>
      <c r="Q73" s="69"/>
    </row>
    <row r="74" spans="2:17" s="7" customFormat="1" ht="11.25" customHeight="1">
      <c r="B74" s="113"/>
      <c r="C74" s="22"/>
      <c r="D74" s="23"/>
      <c r="E74" s="61" t="s">
        <v>40</v>
      </c>
      <c r="F74" s="51">
        <v>5000000</v>
      </c>
      <c r="G74" s="42"/>
      <c r="H74" s="61" t="s">
        <v>39</v>
      </c>
      <c r="I74" s="24"/>
      <c r="J74" s="24"/>
      <c r="K74" s="23"/>
      <c r="L74" s="24"/>
      <c r="M74" s="23"/>
      <c r="N74" s="23"/>
      <c r="O74" s="24"/>
      <c r="P74" s="23"/>
      <c r="Q74" s="76"/>
    </row>
    <row r="75" spans="2:17" s="7" customFormat="1" ht="11.25" customHeight="1">
      <c r="B75" s="67"/>
      <c r="C75" s="22"/>
      <c r="D75" s="23"/>
      <c r="E75" s="61" t="s">
        <v>41</v>
      </c>
      <c r="F75" s="51">
        <v>2000000</v>
      </c>
      <c r="G75" s="42"/>
      <c r="H75" s="61" t="s">
        <v>67</v>
      </c>
      <c r="I75" s="24"/>
      <c r="J75" s="24"/>
      <c r="K75" s="23"/>
      <c r="L75" s="24"/>
      <c r="M75" s="23"/>
      <c r="N75" s="23"/>
      <c r="O75" s="24"/>
      <c r="P75" s="23"/>
      <c r="Q75" s="76"/>
    </row>
    <row r="76" spans="2:17" s="7" customFormat="1" ht="11.25" customHeight="1">
      <c r="B76" s="70"/>
      <c r="C76" s="26"/>
      <c r="D76" s="27"/>
      <c r="E76" s="36"/>
      <c r="F76" s="55"/>
      <c r="G76" s="43"/>
      <c r="H76" s="20"/>
      <c r="I76" s="28"/>
      <c r="J76" s="28"/>
      <c r="K76" s="27"/>
      <c r="L76" s="28"/>
      <c r="M76" s="27"/>
      <c r="N76" s="27"/>
      <c r="O76" s="28"/>
      <c r="P76" s="27"/>
      <c r="Q76" s="75"/>
    </row>
    <row r="77" spans="2:17" ht="11.25" customHeight="1">
      <c r="B77" s="94" t="s">
        <v>68</v>
      </c>
      <c r="C77" s="81"/>
      <c r="D77" s="81"/>
      <c r="E77" s="83"/>
      <c r="F77" s="84">
        <f>ROUNDDOWN((F16+F25)*0.1,0)</f>
        <v>768852</v>
      </c>
      <c r="G77" s="85"/>
      <c r="H77" s="86" t="s">
        <v>25</v>
      </c>
      <c r="I77" s="87"/>
      <c r="J77" s="87"/>
      <c r="K77" s="88"/>
      <c r="L77" s="87"/>
      <c r="M77" s="88"/>
      <c r="N77" s="88"/>
      <c r="O77" s="87"/>
      <c r="P77" s="88"/>
      <c r="Q77" s="95"/>
    </row>
    <row r="78" spans="2:17" ht="16.5" customHeight="1" thickBot="1">
      <c r="B78" s="104" t="s">
        <v>4</v>
      </c>
      <c r="C78" s="105"/>
      <c r="D78" s="105"/>
      <c r="E78" s="106"/>
      <c r="F78" s="107">
        <f>F16+F25+F72+F77</f>
        <v>15457378</v>
      </c>
      <c r="G78" s="108"/>
      <c r="H78" s="109" t="s">
        <v>71</v>
      </c>
      <c r="I78" s="110"/>
      <c r="J78" s="110"/>
      <c r="K78" s="105"/>
      <c r="L78" s="110"/>
      <c r="M78" s="105"/>
      <c r="N78" s="105"/>
      <c r="O78" s="110"/>
      <c r="P78" s="105"/>
      <c r="Q78" s="111"/>
    </row>
    <row r="79" spans="2:17" ht="11.25" customHeight="1">
      <c r="B79" s="82" t="s">
        <v>69</v>
      </c>
      <c r="C79" s="3"/>
      <c r="D79" s="3"/>
      <c r="E79" s="34"/>
      <c r="F79" s="52">
        <f>ROUNDDOWN(F78*0.08,0)</f>
        <v>1236590</v>
      </c>
      <c r="G79" s="41"/>
      <c r="H79" s="20" t="s">
        <v>73</v>
      </c>
      <c r="I79" s="5"/>
      <c r="J79" s="5"/>
      <c r="K79" s="3"/>
      <c r="L79" s="5"/>
      <c r="M79" s="3"/>
      <c r="N79" s="3"/>
      <c r="O79" s="5"/>
      <c r="P79" s="3"/>
      <c r="Q79" s="19"/>
    </row>
    <row r="80" spans="2:17" ht="16.5" customHeight="1">
      <c r="B80" s="46" t="s">
        <v>5</v>
      </c>
      <c r="C80" s="81"/>
      <c r="D80" s="81"/>
      <c r="E80" s="83"/>
      <c r="F80" s="90">
        <f>F78+F79</f>
        <v>16693968</v>
      </c>
      <c r="G80" s="91"/>
      <c r="H80" s="93" t="s">
        <v>72</v>
      </c>
      <c r="I80" s="92"/>
      <c r="J80" s="92"/>
      <c r="K80" s="81"/>
      <c r="L80" s="92"/>
      <c r="M80" s="81"/>
      <c r="N80" s="81"/>
      <c r="O80" s="92"/>
      <c r="P80" s="81"/>
      <c r="Q80" s="89"/>
    </row>
  </sheetData>
  <mergeCells count="12">
    <mergeCell ref="B12:D12"/>
    <mergeCell ref="C14:E14"/>
    <mergeCell ref="G14:Q14"/>
    <mergeCell ref="B4:Q4"/>
    <mergeCell ref="B72:B74"/>
    <mergeCell ref="E12:F12"/>
    <mergeCell ref="F9:N9"/>
    <mergeCell ref="B3:Q3"/>
    <mergeCell ref="B11:Q11"/>
    <mergeCell ref="I5:Q5"/>
    <mergeCell ref="F7:Q7"/>
    <mergeCell ref="F8:Q8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見積書フォーム</vt:lpstr>
      <vt:lpstr>見積書（記載例）</vt:lpstr>
    </vt:vector>
  </TitlesOfParts>
  <Company>NTTデータ経営研究所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</cp:lastModifiedBy>
  <cp:lastPrinted>2016-05-26T04:56:57Z</cp:lastPrinted>
  <dcterms:created xsi:type="dcterms:W3CDTF">2012-02-03T11:45:50Z</dcterms:created>
  <dcterms:modified xsi:type="dcterms:W3CDTF">2016-05-31T09:43:48Z</dcterms:modified>
</cp:coreProperties>
</file>